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0"/>
  </bookViews>
  <sheets>
    <sheet name="Summary FS" sheetId="1" r:id="rId1"/>
    <sheet name="FS161" sheetId="2" r:id="rId2"/>
    <sheet name="FS162" sheetId="3" r:id="rId3"/>
    <sheet name="FS163" sheetId="4" r:id="rId4"/>
    <sheet name="DC16" sheetId="5" r:id="rId5"/>
    <sheet name="FS171" sheetId="6" r:id="rId6"/>
    <sheet name="FS172" sheetId="7" r:id="rId7"/>
    <sheet name="FS173" sheetId="8" r:id="rId8"/>
    <sheet name="DC17" sheetId="9" r:id="rId9"/>
    <sheet name="FS181" sheetId="10" r:id="rId10"/>
    <sheet name="FS182" sheetId="11" r:id="rId11"/>
    <sheet name="FS183" sheetId="12" r:id="rId12"/>
    <sheet name="FS184" sheetId="13" r:id="rId13"/>
    <sheet name="FS185" sheetId="14" r:id="rId14"/>
    <sheet name="DC18" sheetId="15" r:id="rId15"/>
    <sheet name="FS191" sheetId="16" r:id="rId16"/>
    <sheet name="FS192" sheetId="17" r:id="rId17"/>
    <sheet name="FS193" sheetId="18" r:id="rId18"/>
    <sheet name="FS194" sheetId="19" r:id="rId19"/>
    <sheet name="FS195" sheetId="20" r:id="rId20"/>
    <sheet name="DC19" sheetId="21" r:id="rId21"/>
    <sheet name="FS201" sheetId="22" r:id="rId22"/>
    <sheet name="FS203" sheetId="23" r:id="rId23"/>
    <sheet name="FS204" sheetId="24" r:id="rId24"/>
    <sheet name="FS205" sheetId="25" r:id="rId25"/>
    <sheet name="DC20" sheetId="26" r:id="rId26"/>
  </sheets>
  <definedNames>
    <definedName name="_xlnm.Print_Area" localSheetId="4">'DC16'!$A$2:$M$33</definedName>
    <definedName name="_xlnm.Print_Area" localSheetId="8">'DC17'!$A$2:$M$33</definedName>
    <definedName name="_xlnm.Print_Area" localSheetId="14">'DC18'!$A$2:$M$33</definedName>
    <definedName name="_xlnm.Print_Area" localSheetId="20">'DC19'!$A$2:$M$33</definedName>
    <definedName name="_xlnm.Print_Area" localSheetId="25">'DC20'!$A$2:$M$33</definedName>
    <definedName name="_xlnm.Print_Area" localSheetId="1">'FS161'!$A$2:$M$33</definedName>
    <definedName name="_xlnm.Print_Area" localSheetId="2">'FS162'!$A$2:$M$33</definedName>
    <definedName name="_xlnm.Print_Area" localSheetId="3">'FS163'!$A$2:$M$33</definedName>
    <definedName name="_xlnm.Print_Area" localSheetId="5">'FS171'!$A$2:$M$33</definedName>
    <definedName name="_xlnm.Print_Area" localSheetId="6">'FS172'!$A$2:$M$33</definedName>
    <definedName name="_xlnm.Print_Area" localSheetId="7">'FS173'!$A$2:$M$33</definedName>
    <definedName name="_xlnm.Print_Area" localSheetId="9">'FS181'!$A$2:$M$33</definedName>
    <definedName name="_xlnm.Print_Area" localSheetId="10">'FS182'!$A$2:$M$33</definedName>
    <definedName name="_xlnm.Print_Area" localSheetId="11">'FS183'!$A$2:$M$33</definedName>
    <definedName name="_xlnm.Print_Area" localSheetId="12">'FS184'!$A$2:$M$33</definedName>
    <definedName name="_xlnm.Print_Area" localSheetId="13">'FS185'!$A$2:$M$33</definedName>
    <definedName name="_xlnm.Print_Area" localSheetId="15">'FS191'!$A$2:$M$33</definedName>
    <definedName name="_xlnm.Print_Area" localSheetId="16">'FS192'!$A$2:$M$33</definedName>
    <definedName name="_xlnm.Print_Area" localSheetId="17">'FS193'!$A$2:$M$33</definedName>
    <definedName name="_xlnm.Print_Area" localSheetId="18">'FS194'!$A$2:$M$33</definedName>
    <definedName name="_xlnm.Print_Area" localSheetId="19">'FS195'!$A$2:$M$33</definedName>
    <definedName name="_xlnm.Print_Area" localSheetId="21">'FS201'!$A$2:$M$33</definedName>
    <definedName name="_xlnm.Print_Area" localSheetId="22">'FS203'!$A$2:$M$33</definedName>
    <definedName name="_xlnm.Print_Area" localSheetId="23">'FS204'!$A$2:$M$33</definedName>
    <definedName name="_xlnm.Print_Area" localSheetId="24">'FS205'!$A$2:$M$33</definedName>
    <definedName name="_xlnm.Print_Area" localSheetId="0">'Summary FS'!$A$2:$M$33</definedName>
  </definedNames>
  <calcPr fullCalcOnLoad="1"/>
</workbook>
</file>

<file path=xl/sharedStrings.xml><?xml version="1.0" encoding="utf-8"?>
<sst xmlns="http://schemas.openxmlformats.org/spreadsheetml/2006/main" count="1300" uniqueCount="70">
  <si>
    <t>Free State: Letsemeng(FS161)</t>
  </si>
  <si>
    <t>STATEMENT OF CAPITAL AND OPERATING EXPENDITURE FOR 2010/11</t>
  </si>
  <si>
    <t>Changes to baseline</t>
  </si>
  <si>
    <t>2010/11</t>
  </si>
  <si>
    <t>2011/12</t>
  </si>
  <si>
    <t>2012/13</t>
  </si>
  <si>
    <t>% change to baseline</t>
  </si>
  <si>
    <t>% share of total change to baseline</t>
  </si>
  <si>
    <t>R thousands</t>
  </si>
  <si>
    <t>2009/10 Medium term estimates (1)</t>
  </si>
  <si>
    <t>2010/11 Draft Medium term estimates (2)</t>
  </si>
  <si>
    <t>2009/10 Medium term estimates (3)</t>
  </si>
  <si>
    <t>2010/11 Draft Medium term estimates (4)</t>
  </si>
  <si>
    <t>2010/11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</si>
  <si>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</si>
  <si>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</si>
  <si>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</si>
  <si>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</si>
  <si>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</si>
  <si>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</si>
  <si>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</si>
  <si>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Bad and doubtful debt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</si>
  <si>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</si>
  <si>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</si>
  <si>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</si>
  <si>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</si>
  <si>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</si>
  <si>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</si>
  <si>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</si>
  <si>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</si>
  <si>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</si>
  <si>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</si>
  <si>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</si>
  <si>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</si>
  <si>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</si>
  <si>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</si>
  <si>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</si>
  <si>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</si>
  <si>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(1) Adopted budget informed by Appendix B 2009/10, projection for 2010/11</t>
  </si>
  <si>
    <t>(2) Tabled budget informed by Appendix B 2010/11</t>
  </si>
  <si>
    <t>(3) Adopted budget informed by Appendix B 2009/10, projection for 2011/12</t>
  </si>
  <si>
    <t>(4) Tabled budget informed by Appendix B 2010/11, projection for 2011/12</t>
  </si>
  <si>
    <t>(5) Tabled budget informed by Appendix B 2010/11, projection for 2012/13</t>
  </si>
  <si>
    <t>Free State: Kopanong(FS162)</t>
  </si>
  <si>
    <t>Free State: Mohokare(FS163)</t>
  </si>
  <si>
    <t>Free State: Xhariep(DC16)</t>
  </si>
  <si>
    <t>Free State: Naledi (Fs)(FS171)</t>
  </si>
  <si>
    <t>Free State: Mangaung(FS172)</t>
  </si>
  <si>
    <t>Free State: Mantsopa(FS173)</t>
  </si>
  <si>
    <t>Free State: Motheo(DC17)</t>
  </si>
  <si>
    <t>Free State: Masilonyana(FS181)</t>
  </si>
  <si>
    <t>Free State: Tokologo(FS182)</t>
  </si>
  <si>
    <t>Free State: Tswelopele(FS183)</t>
  </si>
  <si>
    <t>Free State: Matjhabeng(FS184)</t>
  </si>
  <si>
    <t>Free State: Nala(FS185)</t>
  </si>
  <si>
    <t>Free State: Lejweleputswa(DC18)</t>
  </si>
  <si>
    <t>Free State: Setsoto(FS191)</t>
  </si>
  <si>
    <t>Free State: Dihlabeng(FS192)</t>
  </si>
  <si>
    <t>Free State: Nketoana(FS193)</t>
  </si>
  <si>
    <t>Free State: Maluti-a-Phofung(FS194)</t>
  </si>
  <si>
    <t>Free State: Phumelela(FS195)</t>
  </si>
  <si>
    <t>Free State: Thabo Mofutsanyana(DC19)</t>
  </si>
  <si>
    <t>Free State: Moqhaka(FS201)</t>
  </si>
  <si>
    <t>Free State: Ngwathe(FS203)</t>
  </si>
  <si>
    <t>Free State: Metsimaholo(FS204)</t>
  </si>
  <si>
    <t>Free State: Mafube(FS205)</t>
  </si>
  <si>
    <t>Free State: Fezile Dabi(DC20)</t>
  </si>
  <si>
    <t>2009/10 Medium term estimates</t>
  </si>
  <si>
    <t>2010/11 Draft Medium term estimates</t>
  </si>
  <si>
    <t>Summary for Free State municipalities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</si>
</sst>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;\-#,###;"/>
    <numFmt numFmtId="169" formatCode="#,###.0\%;\-#,###.0\%;"/>
    <numFmt numFmtId="170" formatCode="##,##0_);\(##,##0\);0"/>
    <numFmt numFmtId="171" formatCode="0.0%;_(* &quot;–&quot;_)"/>
    <numFmt numFmtId="172" formatCode="#,###,##0_);\(#,###,##0\);_(* &quot;–&quot;???_);_(@_)"/>
    <numFmt numFmtId="173" formatCode="0.0\%;\(0.0\%\);_(* &quot;–&quot;_)"/>
    <numFmt numFmtId="174" formatCode="0.0\%;\(0.0\%\);_(* &quot;–&quot;_)\%"/>
    <numFmt numFmtId="175" formatCode="_(* #,##0,_);_(* \(#,##0,\);_(* &quot;- &quot;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i/>
      <sz val="8"/>
      <name val="Arial Narrow"/>
      <family val="2"/>
    </font>
    <font>
      <b/>
      <i/>
      <sz val="8"/>
      <color indexed="9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NumberFormat="1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left" wrapText="1"/>
      <protection/>
    </xf>
    <xf numFmtId="41" fontId="22" fillId="0" borderId="12" xfId="0" applyNumberFormat="1" applyFont="1" applyFill="1" applyBorder="1" applyAlignment="1" applyProtection="1" quotePrefix="1">
      <alignment horizontal="center" vertical="top"/>
      <protection/>
    </xf>
    <xf numFmtId="41" fontId="22" fillId="0" borderId="13" xfId="0" applyNumberFormat="1" applyFont="1" applyFill="1" applyBorder="1" applyAlignment="1" applyProtection="1" quotePrefix="1">
      <alignment horizontal="center" vertical="top"/>
      <protection/>
    </xf>
    <xf numFmtId="41" fontId="22" fillId="0" borderId="14" xfId="0" applyNumberFormat="1" applyFont="1" applyFill="1" applyBorder="1" applyAlignment="1" applyProtection="1" quotePrefix="1">
      <alignment horizontal="center" vertical="top"/>
      <protection/>
    </xf>
    <xf numFmtId="17" fontId="22" fillId="0" borderId="15" xfId="0" applyNumberFormat="1" applyFont="1" applyFill="1" applyBorder="1" applyAlignment="1" applyProtection="1" quotePrefix="1">
      <alignment horizontal="center" vertical="top" wrapText="1"/>
      <protection/>
    </xf>
    <xf numFmtId="0" fontId="22" fillId="0" borderId="11" xfId="0" applyFont="1" applyBorder="1" applyAlignment="1" applyProtection="1">
      <alignment horizontal="center" vertical="top" wrapText="1"/>
      <protection/>
    </xf>
    <xf numFmtId="0" fontId="22" fillId="0" borderId="16" xfId="0" applyFont="1" applyBorder="1" applyAlignment="1" applyProtection="1">
      <alignment horizontal="center" vertical="top" wrapText="1"/>
      <protection/>
    </xf>
    <xf numFmtId="0" fontId="23" fillId="0" borderId="15" xfId="0" applyFont="1" applyBorder="1" applyAlignment="1" applyProtection="1">
      <alignment horizontal="center" vertical="top" wrapText="1"/>
      <protection/>
    </xf>
    <xf numFmtId="0" fontId="23" fillId="0" borderId="15" xfId="0" applyFont="1" applyBorder="1" applyAlignment="1" applyProtection="1">
      <alignment horizontal="center" vertical="top" wrapText="1"/>
      <protection/>
    </xf>
    <xf numFmtId="0" fontId="22" fillId="0" borderId="17" xfId="0" applyFont="1" applyBorder="1" applyAlignment="1" applyProtection="1">
      <alignment horizontal="center" vertical="top"/>
      <protection/>
    </xf>
    <xf numFmtId="0" fontId="22" fillId="0" borderId="18" xfId="0" applyFont="1" applyBorder="1" applyAlignment="1" applyProtection="1">
      <alignment horizontal="center" vertical="top" wrapText="1"/>
      <protection/>
    </xf>
    <xf numFmtId="0" fontId="22" fillId="0" borderId="17" xfId="0" applyFont="1" applyBorder="1" applyAlignment="1" applyProtection="1">
      <alignment horizontal="center" vertical="top" wrapText="1"/>
      <protection/>
    </xf>
    <xf numFmtId="0" fontId="22" fillId="0" borderId="10" xfId="0" applyNumberFormat="1" applyFont="1" applyBorder="1" applyAlignment="1" applyProtection="1">
      <alignment vertical="center"/>
      <protection/>
    </xf>
    <xf numFmtId="0" fontId="22" fillId="0" borderId="19" xfId="0" applyFont="1" applyBorder="1" applyAlignment="1" applyProtection="1">
      <alignment horizontal="left" vertical="center" wrapText="1"/>
      <protection/>
    </xf>
    <xf numFmtId="0" fontId="22" fillId="0" borderId="20" xfId="0" applyFont="1" applyFill="1" applyBorder="1" applyAlignment="1" applyProtection="1">
      <alignment horizontal="centerContinuous" vertical="top" wrapText="1"/>
      <protection/>
    </xf>
    <xf numFmtId="0" fontId="22" fillId="0" borderId="21" xfId="0" applyFont="1" applyFill="1" applyBorder="1" applyAlignment="1" applyProtection="1">
      <alignment horizontal="centerContinuous" vertical="top" wrapText="1"/>
      <protection/>
    </xf>
    <xf numFmtId="0" fontId="22" fillId="0" borderId="22" xfId="0" applyFont="1" applyFill="1" applyBorder="1" applyAlignment="1" applyProtection="1">
      <alignment horizontal="centerContinuous" vertical="top" wrapText="1"/>
      <protection/>
    </xf>
    <xf numFmtId="0" fontId="22" fillId="0" borderId="20" xfId="0" applyFont="1" applyBorder="1" applyAlignment="1" applyProtection="1">
      <alignment horizontal="centerContinuous" vertical="top" wrapText="1"/>
      <protection/>
    </xf>
    <xf numFmtId="0" fontId="22" fillId="0" borderId="21" xfId="0" applyFont="1" applyBorder="1" applyAlignment="1" applyProtection="1">
      <alignment horizontal="centerContinuous" vertical="top" wrapText="1"/>
      <protection/>
    </xf>
    <xf numFmtId="0" fontId="22" fillId="0" borderId="22" xfId="0" applyFont="1" applyBorder="1" applyAlignment="1" applyProtection="1">
      <alignment horizontal="centerContinuous" vertical="top" wrapText="1"/>
      <protection/>
    </xf>
    <xf numFmtId="0" fontId="24" fillId="0" borderId="20" xfId="0" applyFont="1" applyBorder="1" applyAlignment="1" applyProtection="1">
      <alignment horizontal="centerContinuous" vertical="top" wrapText="1"/>
      <protection/>
    </xf>
    <xf numFmtId="0" fontId="23" fillId="0" borderId="20" xfId="0" applyFont="1" applyBorder="1" applyAlignment="1" applyProtection="1">
      <alignment horizontal="centerContinuous" vertical="top" wrapText="1"/>
      <protection/>
    </xf>
    <xf numFmtId="0" fontId="22" fillId="0" borderId="23" xfId="0" applyFont="1" applyBorder="1" applyAlignment="1" applyProtection="1">
      <alignment horizontal="centerContinuous" vertical="top"/>
      <protection/>
    </xf>
    <xf numFmtId="0" fontId="22" fillId="0" borderId="24" xfId="0" applyFont="1" applyBorder="1" applyAlignment="1" applyProtection="1">
      <alignment horizontal="centerContinuous" vertical="top"/>
      <protection/>
    </xf>
    <xf numFmtId="0" fontId="25" fillId="0" borderId="10" xfId="0" applyNumberFormat="1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171" fontId="26" fillId="0" borderId="25" xfId="0" applyNumberFormat="1" applyFont="1" applyBorder="1" applyAlignment="1" applyProtection="1">
      <alignment horizontal="center" vertical="center" wrapText="1"/>
      <protection/>
    </xf>
    <xf numFmtId="171" fontId="26" fillId="0" borderId="26" xfId="0" applyNumberFormat="1" applyFont="1" applyBorder="1" applyAlignment="1" applyProtection="1">
      <alignment horizontal="center" vertical="center" wrapText="1"/>
      <protection/>
    </xf>
    <xf numFmtId="171" fontId="26" fillId="0" borderId="27" xfId="0" applyNumberFormat="1" applyFont="1" applyBorder="1" applyAlignment="1" applyProtection="1">
      <alignment horizontal="center" vertical="center" wrapText="1"/>
      <protection/>
    </xf>
    <xf numFmtId="0" fontId="24" fillId="0" borderId="25" xfId="0" applyNumberFormat="1" applyFont="1" applyBorder="1" applyAlignment="1" applyProtection="1">
      <alignment horizontal="center" vertical="center" wrapText="1"/>
      <protection/>
    </xf>
    <xf numFmtId="41" fontId="21" fillId="0" borderId="28" xfId="0" applyNumberFormat="1" applyFont="1" applyBorder="1" applyAlignment="1" applyProtection="1">
      <alignment horizontal="left" vertical="center" indent="1"/>
      <protection/>
    </xf>
    <xf numFmtId="175" fontId="21" fillId="0" borderId="29" xfId="0" applyNumberFormat="1" applyFont="1" applyFill="1" applyBorder="1" applyAlignment="1" applyProtection="1">
      <alignment horizontal="right" vertical="center"/>
      <protection/>
    </xf>
    <xf numFmtId="175" fontId="21" fillId="0" borderId="0" xfId="0" applyNumberFormat="1" applyFont="1" applyFill="1" applyBorder="1" applyAlignment="1" applyProtection="1">
      <alignment horizontal="right" vertical="center"/>
      <protection/>
    </xf>
    <xf numFmtId="175" fontId="21" fillId="0" borderId="28" xfId="0" applyNumberFormat="1" applyFont="1" applyFill="1" applyBorder="1" applyAlignment="1" applyProtection="1">
      <alignment horizontal="right" vertical="center"/>
      <protection/>
    </xf>
    <xf numFmtId="173" fontId="27" fillId="0" borderId="29" xfId="59" applyNumberFormat="1" applyFont="1" applyFill="1" applyBorder="1" applyAlignment="1" applyProtection="1">
      <alignment horizontal="center" vertical="center"/>
      <protection/>
    </xf>
    <xf numFmtId="173" fontId="27" fillId="0" borderId="10" xfId="0" applyNumberFormat="1" applyFont="1" applyBorder="1" applyAlignment="1" applyProtection="1">
      <alignment/>
      <protection/>
    </xf>
    <xf numFmtId="173" fontId="27" fillId="0" borderId="30" xfId="0" applyNumberFormat="1" applyFont="1" applyBorder="1" applyAlignment="1" applyProtection="1">
      <alignment/>
      <protection/>
    </xf>
    <xf numFmtId="49" fontId="22" fillId="0" borderId="31" xfId="0" applyNumberFormat="1" applyFont="1" applyBorder="1" applyAlignment="1" applyProtection="1">
      <alignment vertical="center"/>
      <protection/>
    </xf>
    <xf numFmtId="175" fontId="22" fillId="0" borderId="32" xfId="0" applyNumberFormat="1" applyFont="1" applyFill="1" applyBorder="1" applyAlignment="1" applyProtection="1">
      <alignment horizontal="right" vertical="center"/>
      <protection/>
    </xf>
    <xf numFmtId="175" fontId="22" fillId="0" borderId="31" xfId="0" applyNumberFormat="1" applyFont="1" applyFill="1" applyBorder="1" applyAlignment="1" applyProtection="1">
      <alignment horizontal="right" vertical="center"/>
      <protection/>
    </xf>
    <xf numFmtId="175" fontId="22" fillId="0" borderId="33" xfId="0" applyNumberFormat="1" applyFont="1" applyFill="1" applyBorder="1" applyAlignment="1" applyProtection="1">
      <alignment horizontal="right" vertical="center"/>
      <protection/>
    </xf>
    <xf numFmtId="173" fontId="25" fillId="0" borderId="32" xfId="59" applyNumberFormat="1" applyFont="1" applyFill="1" applyBorder="1" applyAlignment="1" applyProtection="1">
      <alignment horizontal="center" vertical="center"/>
      <protection/>
    </xf>
    <xf numFmtId="173" fontId="25" fillId="0" borderId="34" xfId="0" applyNumberFormat="1" applyFont="1" applyBorder="1" applyAlignment="1" applyProtection="1">
      <alignment/>
      <protection/>
    </xf>
    <xf numFmtId="173" fontId="25" fillId="0" borderId="35" xfId="0" applyNumberFormat="1" applyFont="1" applyBorder="1" applyAlignment="1" applyProtection="1">
      <alignment/>
      <protection/>
    </xf>
    <xf numFmtId="175" fontId="22" fillId="0" borderId="29" xfId="0" applyNumberFormat="1" applyFont="1" applyFill="1" applyBorder="1" applyAlignment="1" applyProtection="1">
      <alignment horizontal="right" vertical="center"/>
      <protection/>
    </xf>
    <xf numFmtId="175" fontId="22" fillId="0" borderId="0" xfId="0" applyNumberFormat="1" applyFont="1" applyFill="1" applyBorder="1" applyAlignment="1" applyProtection="1">
      <alignment horizontal="right" vertical="center"/>
      <protection/>
    </xf>
    <xf numFmtId="175" fontId="22" fillId="0" borderId="28" xfId="0" applyNumberFormat="1" applyFont="1" applyFill="1" applyBorder="1" applyAlignment="1" applyProtection="1">
      <alignment horizontal="right" vertical="center"/>
      <protection/>
    </xf>
    <xf numFmtId="174" fontId="27" fillId="0" borderId="29" xfId="59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/>
      <protection/>
    </xf>
    <xf numFmtId="0" fontId="27" fillId="0" borderId="30" xfId="0" applyFont="1" applyBorder="1" applyAlignment="1" applyProtection="1">
      <alignment/>
      <protection/>
    </xf>
    <xf numFmtId="173" fontId="27" fillId="0" borderId="29" xfId="0" applyNumberFormat="1" applyFont="1" applyFill="1" applyBorder="1" applyAlignment="1" applyProtection="1">
      <alignment horizontal="center" vertical="center"/>
      <protection/>
    </xf>
    <xf numFmtId="173" fontId="25" fillId="0" borderId="25" xfId="59" applyNumberFormat="1" applyFont="1" applyFill="1" applyBorder="1" applyAlignment="1" applyProtection="1">
      <alignment horizontal="center" vertical="center"/>
      <protection/>
    </xf>
    <xf numFmtId="0" fontId="27" fillId="0" borderId="10" xfId="0" applyNumberFormat="1" applyFont="1" applyBorder="1" applyAlignment="1" applyProtection="1">
      <alignment vertical="center"/>
      <protection/>
    </xf>
    <xf numFmtId="41" fontId="25" fillId="0" borderId="16" xfId="0" applyNumberFormat="1" applyFont="1" applyBorder="1" applyAlignment="1" applyProtection="1">
      <alignment horizontal="left" vertical="center" wrapText="1"/>
      <protection/>
    </xf>
    <xf numFmtId="175" fontId="25" fillId="0" borderId="29" xfId="0" applyNumberFormat="1" applyFont="1" applyFill="1" applyBorder="1" applyAlignment="1" applyProtection="1">
      <alignment horizontal="right" vertical="center"/>
      <protection/>
    </xf>
    <xf numFmtId="175" fontId="25" fillId="0" borderId="0" xfId="0" applyNumberFormat="1" applyFont="1" applyFill="1" applyBorder="1" applyAlignment="1" applyProtection="1">
      <alignment horizontal="right" vertical="center"/>
      <protection/>
    </xf>
    <xf numFmtId="175" fontId="25" fillId="0" borderId="28" xfId="0" applyNumberFormat="1" applyFont="1" applyFill="1" applyBorder="1" applyAlignment="1" applyProtection="1">
      <alignment horizontal="right" vertical="center"/>
      <protection/>
    </xf>
    <xf numFmtId="175" fontId="25" fillId="0" borderId="15" xfId="0" applyNumberFormat="1" applyFont="1" applyFill="1" applyBorder="1" applyAlignment="1" applyProtection="1">
      <alignment horizontal="right" vertical="center"/>
      <protection/>
    </xf>
    <xf numFmtId="175" fontId="25" fillId="0" borderId="11" xfId="0" applyNumberFormat="1" applyFont="1" applyFill="1" applyBorder="1" applyAlignment="1" applyProtection="1">
      <alignment horizontal="right" vertical="center"/>
      <protection/>
    </xf>
    <xf numFmtId="175" fontId="25" fillId="0" borderId="16" xfId="0" applyNumberFormat="1" applyFont="1" applyFill="1" applyBorder="1" applyAlignment="1" applyProtection="1">
      <alignment horizontal="right" vertical="center"/>
      <protection/>
    </xf>
    <xf numFmtId="0" fontId="27" fillId="0" borderId="15" xfId="59" applyNumberFormat="1" applyFont="1" applyFill="1" applyBorder="1" applyAlignment="1" applyProtection="1">
      <alignment horizontal="center" vertical="center"/>
      <protection/>
    </xf>
    <xf numFmtId="0" fontId="27" fillId="0" borderId="17" xfId="0" applyNumberFormat="1" applyFont="1" applyBorder="1" applyAlignment="1" applyProtection="1">
      <alignment/>
      <protection/>
    </xf>
    <xf numFmtId="0" fontId="27" fillId="0" borderId="18" xfId="0" applyNumberFormat="1" applyFont="1" applyBorder="1" applyAlignment="1" applyProtection="1">
      <alignment/>
      <protection/>
    </xf>
    <xf numFmtId="49" fontId="22" fillId="0" borderId="0" xfId="0" applyNumberFormat="1" applyFont="1" applyBorder="1" applyAlignment="1" applyProtection="1">
      <alignment vertical="center"/>
      <protection/>
    </xf>
    <xf numFmtId="0" fontId="27" fillId="0" borderId="36" xfId="59" applyNumberFormat="1" applyFont="1" applyFill="1" applyBorder="1" applyAlignment="1" applyProtection="1">
      <alignment horizontal="center" vertical="center"/>
      <protection/>
    </xf>
    <xf numFmtId="0" fontId="27" fillId="0" borderId="37" xfId="0" applyNumberFormat="1" applyFont="1" applyBorder="1" applyAlignment="1" applyProtection="1">
      <alignment/>
      <protection/>
    </xf>
    <xf numFmtId="0" fontId="27" fillId="0" borderId="38" xfId="0" applyNumberFormat="1" applyFont="1" applyBorder="1" applyAlignment="1" applyProtection="1">
      <alignment/>
      <protection/>
    </xf>
    <xf numFmtId="175" fontId="26" fillId="0" borderId="15" xfId="0" applyNumberFormat="1" applyFont="1" applyBorder="1" applyAlignment="1" applyProtection="1">
      <alignment horizontal="center" vertical="center" wrapText="1"/>
      <protection/>
    </xf>
    <xf numFmtId="175" fontId="26" fillId="0" borderId="11" xfId="0" applyNumberFormat="1" applyFont="1" applyBorder="1" applyAlignment="1" applyProtection="1">
      <alignment horizontal="center" vertical="center" wrapText="1"/>
      <protection/>
    </xf>
    <xf numFmtId="175" fontId="26" fillId="0" borderId="16" xfId="0" applyNumberFormat="1" applyFont="1" applyBorder="1" applyAlignment="1" applyProtection="1">
      <alignment horizontal="center" vertical="center" wrapText="1"/>
      <protection/>
    </xf>
    <xf numFmtId="0" fontId="28" fillId="0" borderId="29" xfId="0" applyNumberFormat="1" applyFont="1" applyBorder="1" applyAlignment="1" applyProtection="1">
      <alignment horizontal="center" vertical="center" wrapText="1"/>
      <protection/>
    </xf>
    <xf numFmtId="0" fontId="28" fillId="0" borderId="15" xfId="0" applyNumberFormat="1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/>
      <protection/>
    </xf>
    <xf numFmtId="0" fontId="27" fillId="0" borderId="18" xfId="0" applyFont="1" applyBorder="1" applyAlignment="1" applyProtection="1">
      <alignment/>
      <protection/>
    </xf>
    <xf numFmtId="49" fontId="22" fillId="0" borderId="39" xfId="0" applyNumberFormat="1" applyFont="1" applyBorder="1" applyAlignment="1" applyProtection="1">
      <alignment vertical="center"/>
      <protection/>
    </xf>
    <xf numFmtId="175" fontId="22" fillId="0" borderId="40" xfId="0" applyNumberFormat="1" applyFont="1" applyFill="1" applyBorder="1" applyAlignment="1" applyProtection="1">
      <alignment horizontal="right" vertical="center"/>
      <protection/>
    </xf>
    <xf numFmtId="175" fontId="22" fillId="0" borderId="39" xfId="0" applyNumberFormat="1" applyFont="1" applyFill="1" applyBorder="1" applyAlignment="1" applyProtection="1">
      <alignment horizontal="right" vertical="center"/>
      <protection/>
    </xf>
    <xf numFmtId="175" fontId="22" fillId="0" borderId="41" xfId="0" applyNumberFormat="1" applyFont="1" applyFill="1" applyBorder="1" applyAlignment="1" applyProtection="1">
      <alignment horizontal="right" vertical="center"/>
      <protection/>
    </xf>
    <xf numFmtId="173" fontId="25" fillId="0" borderId="40" xfId="59" applyNumberFormat="1" applyFont="1" applyFill="1" applyBorder="1" applyAlignment="1" applyProtection="1">
      <alignment horizontal="center" vertical="center"/>
      <protection/>
    </xf>
    <xf numFmtId="173" fontId="25" fillId="0" borderId="42" xfId="0" applyNumberFormat="1" applyFont="1" applyBorder="1" applyAlignment="1" applyProtection="1">
      <alignment/>
      <protection/>
    </xf>
    <xf numFmtId="173" fontId="25" fillId="0" borderId="43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 wrapText="1"/>
      <protection/>
    </xf>
    <xf numFmtId="0" fontId="23" fillId="0" borderId="0" xfId="0" applyFont="1" applyAlignment="1" applyProtection="1">
      <alignment wrapText="1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168" fontId="23" fillId="0" borderId="0" xfId="0" applyNumberFormat="1" applyFont="1" applyAlignment="1">
      <alignment horizontal="right" wrapText="1"/>
    </xf>
    <xf numFmtId="168" fontId="29" fillId="0" borderId="0" xfId="0" applyNumberFormat="1" applyFont="1" applyAlignment="1">
      <alignment horizontal="right" wrapText="1"/>
    </xf>
    <xf numFmtId="0" fontId="21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41" fontId="21" fillId="0" borderId="28" xfId="0" applyNumberFormat="1" applyFont="1" applyBorder="1" applyAlignment="1" applyProtection="1">
      <alignment horizontal="left" vertical="center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69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67</v>
      </c>
      <c r="D6" s="18" t="s">
        <v>68</v>
      </c>
      <c r="E6" s="19" t="s">
        <v>2</v>
      </c>
      <c r="F6" s="20" t="s">
        <v>67</v>
      </c>
      <c r="G6" s="21" t="s">
        <v>68</v>
      </c>
      <c r="H6" s="22" t="s">
        <v>2</v>
      </c>
      <c r="I6" s="23" t="s">
        <v>68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1069579221</v>
      </c>
      <c r="D8" s="35">
        <v>1220351128</v>
      </c>
      <c r="E8" s="36">
        <f>$D8-$C8</f>
        <v>150771907</v>
      </c>
      <c r="F8" s="34">
        <v>2680365750</v>
      </c>
      <c r="G8" s="35">
        <v>1257076638</v>
      </c>
      <c r="H8" s="36">
        <f>$G8-$F8</f>
        <v>-1423289112</v>
      </c>
      <c r="I8" s="36">
        <v>1347610377</v>
      </c>
      <c r="J8" s="37">
        <f>IF($C8=0,0,($E8/$C8)*100)</f>
        <v>14.096375849470622</v>
      </c>
      <c r="K8" s="38">
        <f>IF($F8=0,0,($H8/$F8)*100)</f>
        <v>-53.10055584764878</v>
      </c>
      <c r="L8" s="39">
        <f>IF($E$11=0,0,($E8/$E$11)*100)</f>
        <v>8.420815133397062</v>
      </c>
      <c r="M8" s="38">
        <f>IF($H$11=0,0,($H8/$H$11)*100)</f>
        <v>16.934149386744465</v>
      </c>
      <c r="N8" s="86"/>
      <c r="O8" s="91"/>
    </row>
    <row r="9" spans="1:15" ht="12.75">
      <c r="A9" s="2"/>
      <c r="B9" s="33" t="s">
        <v>16</v>
      </c>
      <c r="C9" s="34">
        <v>3545164085</v>
      </c>
      <c r="D9" s="35">
        <v>4256299215</v>
      </c>
      <c r="E9" s="36">
        <f>$D9-$C9</f>
        <v>711135130</v>
      </c>
      <c r="F9" s="34">
        <v>9697169233</v>
      </c>
      <c r="G9" s="35">
        <v>4542741070</v>
      </c>
      <c r="H9" s="36">
        <f>$G9-$F9</f>
        <v>-5154428163</v>
      </c>
      <c r="I9" s="36">
        <v>5083218490</v>
      </c>
      <c r="J9" s="37">
        <f>IF($C9=0,0,($E9/$C9)*100)</f>
        <v>20.059300865900543</v>
      </c>
      <c r="K9" s="38">
        <f>IF($F9=0,0,($H9/$F9)*100)</f>
        <v>-53.15394667403759</v>
      </c>
      <c r="L9" s="39">
        <f>IF($E$11=0,0,($E9/$E$11)*100)</f>
        <v>39.717859803910855</v>
      </c>
      <c r="M9" s="38">
        <f>IF($H$11=0,0,($H9/$H$11)*100)</f>
        <v>61.32686309447778</v>
      </c>
      <c r="N9" s="86"/>
      <c r="O9" s="91"/>
    </row>
    <row r="10" spans="1:15" ht="12.75">
      <c r="A10" s="2"/>
      <c r="B10" s="33" t="s">
        <v>17</v>
      </c>
      <c r="C10" s="34">
        <v>3612159305</v>
      </c>
      <c r="D10" s="35">
        <v>4540719160</v>
      </c>
      <c r="E10" s="36">
        <f aca="true" t="shared" si="0" ref="E10:E33">$D10-$C10</f>
        <v>928559855</v>
      </c>
      <c r="F10" s="34">
        <v>6500339396</v>
      </c>
      <c r="G10" s="35">
        <v>4673211057</v>
      </c>
      <c r="H10" s="36">
        <f aca="true" t="shared" si="1" ref="H10:H33">$G10-$F10</f>
        <v>-1827128339</v>
      </c>
      <c r="I10" s="36">
        <v>4973587166</v>
      </c>
      <c r="J10" s="37">
        <f aca="true" t="shared" si="2" ref="J10:J33">IF($C10=0,0,($E10/$C10)*100)</f>
        <v>25.706503412368185</v>
      </c>
      <c r="K10" s="38">
        <f aca="true" t="shared" si="3" ref="K10:K33">IF($F10=0,0,($H10/$F10)*100)</f>
        <v>-28.10819909071714</v>
      </c>
      <c r="L10" s="39">
        <f>IF($E$11=0,0,($E10/$E$11)*100)</f>
        <v>51.86132506269209</v>
      </c>
      <c r="M10" s="38">
        <f>IF($H$11=0,0,($H10/$H$11)*100)</f>
        <v>21.738987518777762</v>
      </c>
      <c r="N10" s="86"/>
      <c r="O10" s="91"/>
    </row>
    <row r="11" spans="1:15" ht="12.75">
      <c r="A11" s="15"/>
      <c r="B11" s="40" t="s">
        <v>18</v>
      </c>
      <c r="C11" s="41">
        <v>8226902611</v>
      </c>
      <c r="D11" s="42">
        <v>10017369503</v>
      </c>
      <c r="E11" s="43">
        <f t="shared" si="0"/>
        <v>1790466892</v>
      </c>
      <c r="F11" s="41">
        <v>18877874379</v>
      </c>
      <c r="G11" s="42">
        <v>10473028765</v>
      </c>
      <c r="H11" s="43">
        <f t="shared" si="1"/>
        <v>-8404845614</v>
      </c>
      <c r="I11" s="43">
        <v>11404416033</v>
      </c>
      <c r="J11" s="44">
        <f t="shared" si="2"/>
        <v>21.76356007431045</v>
      </c>
      <c r="K11" s="45">
        <f t="shared" si="3"/>
        <v>-44.52220332258203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2099393171</v>
      </c>
      <c r="D13" s="35">
        <v>2751993681</v>
      </c>
      <c r="E13" s="36">
        <f t="shared" si="0"/>
        <v>652600510</v>
      </c>
      <c r="F13" s="34">
        <v>5113267023</v>
      </c>
      <c r="G13" s="35">
        <v>2952882941</v>
      </c>
      <c r="H13" s="36">
        <f t="shared" si="1"/>
        <v>-2160384082</v>
      </c>
      <c r="I13" s="36">
        <v>3164808840</v>
      </c>
      <c r="J13" s="37">
        <f t="shared" si="2"/>
        <v>31.08519733295827</v>
      </c>
      <c r="K13" s="38">
        <f t="shared" si="3"/>
        <v>-42.25056255193344</v>
      </c>
      <c r="L13" s="39">
        <f aca="true" t="shared" si="4" ref="L13:L18">IF($E$18=0,0,($E13/$E$18)*100)</f>
        <v>29.242065154793995</v>
      </c>
      <c r="M13" s="38">
        <f aca="true" t="shared" si="5" ref="M13:M18">IF($H$18=0,0,($H13/$H$18)*100)</f>
        <v>19.345282185290927</v>
      </c>
      <c r="N13" s="86"/>
      <c r="O13" s="91"/>
    </row>
    <row r="14" spans="1:15" ht="12.75">
      <c r="A14" s="2"/>
      <c r="B14" s="33" t="s">
        <v>21</v>
      </c>
      <c r="C14" s="34">
        <v>281259429</v>
      </c>
      <c r="D14" s="35">
        <v>654470003</v>
      </c>
      <c r="E14" s="36">
        <f t="shared" si="0"/>
        <v>373210574</v>
      </c>
      <c r="F14" s="34">
        <v>2020977122</v>
      </c>
      <c r="G14" s="35">
        <v>793840898</v>
      </c>
      <c r="H14" s="36">
        <f t="shared" si="1"/>
        <v>-1227136224</v>
      </c>
      <c r="I14" s="36">
        <v>832000700</v>
      </c>
      <c r="J14" s="37">
        <f t="shared" si="2"/>
        <v>132.69264441264298</v>
      </c>
      <c r="K14" s="38">
        <f t="shared" si="3"/>
        <v>-60.71994633890764</v>
      </c>
      <c r="L14" s="39">
        <f t="shared" si="4"/>
        <v>16.72301469909373</v>
      </c>
      <c r="M14" s="38">
        <f t="shared" si="5"/>
        <v>10.988461140250328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1821080305</v>
      </c>
      <c r="D16" s="35">
        <v>2209552894</v>
      </c>
      <c r="E16" s="36">
        <f t="shared" si="0"/>
        <v>388472589</v>
      </c>
      <c r="F16" s="34">
        <v>5821834963</v>
      </c>
      <c r="G16" s="35">
        <v>2502714835</v>
      </c>
      <c r="H16" s="36">
        <f t="shared" si="1"/>
        <v>-3319120128</v>
      </c>
      <c r="I16" s="36">
        <v>3047079203</v>
      </c>
      <c r="J16" s="37">
        <f t="shared" si="2"/>
        <v>21.331985631462857</v>
      </c>
      <c r="K16" s="38">
        <f t="shared" si="3"/>
        <v>-57.01158052562955</v>
      </c>
      <c r="L16" s="39">
        <f t="shared" si="4"/>
        <v>17.40688305375291</v>
      </c>
      <c r="M16" s="38">
        <f t="shared" si="5"/>
        <v>29.7212500397598</v>
      </c>
      <c r="N16" s="86"/>
      <c r="O16" s="91"/>
    </row>
    <row r="17" spans="1:15" ht="12.75">
      <c r="A17" s="2"/>
      <c r="B17" s="33" t="s">
        <v>23</v>
      </c>
      <c r="C17" s="34">
        <v>3138442541</v>
      </c>
      <c r="D17" s="35">
        <v>3955877136</v>
      </c>
      <c r="E17" s="36">
        <f t="shared" si="0"/>
        <v>817434595</v>
      </c>
      <c r="F17" s="34">
        <v>8418924514</v>
      </c>
      <c r="G17" s="35">
        <v>3958066530</v>
      </c>
      <c r="H17" s="36">
        <f t="shared" si="1"/>
        <v>-4460857984</v>
      </c>
      <c r="I17" s="36">
        <v>4141967987</v>
      </c>
      <c r="J17" s="53">
        <f t="shared" si="2"/>
        <v>26.045867793378218</v>
      </c>
      <c r="K17" s="38">
        <f t="shared" si="3"/>
        <v>-52.98607888195159</v>
      </c>
      <c r="L17" s="39">
        <f t="shared" si="4"/>
        <v>36.628037092359364</v>
      </c>
      <c r="M17" s="38">
        <f t="shared" si="5"/>
        <v>39.94500663469895</v>
      </c>
      <c r="N17" s="86"/>
      <c r="O17" s="91"/>
    </row>
    <row r="18" spans="1:15" ht="12.75">
      <c r="A18" s="2"/>
      <c r="B18" s="40" t="s">
        <v>24</v>
      </c>
      <c r="C18" s="41">
        <v>7340175446</v>
      </c>
      <c r="D18" s="42">
        <v>9571893714</v>
      </c>
      <c r="E18" s="43">
        <f t="shared" si="0"/>
        <v>2231718268</v>
      </c>
      <c r="F18" s="41">
        <v>21375003622</v>
      </c>
      <c r="G18" s="42">
        <v>10207505204</v>
      </c>
      <c r="H18" s="43">
        <f t="shared" si="1"/>
        <v>-11167498418</v>
      </c>
      <c r="I18" s="43">
        <v>11185856730</v>
      </c>
      <c r="J18" s="54">
        <f t="shared" si="2"/>
        <v>30.404154293289626</v>
      </c>
      <c r="K18" s="45">
        <f t="shared" si="3"/>
        <v>-52.245597780886314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886727165</v>
      </c>
      <c r="D19" s="58">
        <v>445475789</v>
      </c>
      <c r="E19" s="59">
        <f t="shared" si="0"/>
        <v>-441251376</v>
      </c>
      <c r="F19" s="60">
        <v>-2497129243</v>
      </c>
      <c r="G19" s="61">
        <v>265523561</v>
      </c>
      <c r="H19" s="62">
        <f t="shared" si="1"/>
        <v>2762652804</v>
      </c>
      <c r="I19" s="62">
        <v>218559303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130867050</v>
      </c>
      <c r="D22" s="35">
        <v>155872895</v>
      </c>
      <c r="E22" s="36">
        <f t="shared" si="0"/>
        <v>25005845</v>
      </c>
      <c r="F22" s="34">
        <v>349261450</v>
      </c>
      <c r="G22" s="35">
        <v>130010908</v>
      </c>
      <c r="H22" s="36">
        <f t="shared" si="1"/>
        <v>-219250542</v>
      </c>
      <c r="I22" s="36">
        <v>57003197</v>
      </c>
      <c r="J22" s="37">
        <f t="shared" si="2"/>
        <v>19.10782355069515</v>
      </c>
      <c r="K22" s="38">
        <f t="shared" si="3"/>
        <v>-62.77547722486979</v>
      </c>
      <c r="L22" s="39">
        <f>IF($E$26=0,0,($E22/$E$26)*100)</f>
        <v>-33.75406489551442</v>
      </c>
      <c r="M22" s="38">
        <f>IF($H$26=0,0,($H22/$H$26)*100)</f>
        <v>358.3705652324268</v>
      </c>
      <c r="N22" s="86"/>
      <c r="O22" s="91"/>
    </row>
    <row r="23" spans="1:15" ht="12.75">
      <c r="A23" s="15"/>
      <c r="B23" s="33" t="s">
        <v>28</v>
      </c>
      <c r="C23" s="34">
        <v>700663640</v>
      </c>
      <c r="D23" s="35">
        <v>64198715</v>
      </c>
      <c r="E23" s="36">
        <f t="shared" si="0"/>
        <v>-636464925</v>
      </c>
      <c r="F23" s="34">
        <v>628608063</v>
      </c>
      <c r="G23" s="35">
        <v>362733046</v>
      </c>
      <c r="H23" s="36">
        <f t="shared" si="1"/>
        <v>-265875017</v>
      </c>
      <c r="I23" s="36">
        <v>208895909</v>
      </c>
      <c r="J23" s="37">
        <f t="shared" si="2"/>
        <v>-90.83744162891055</v>
      </c>
      <c r="K23" s="38">
        <f t="shared" si="3"/>
        <v>-42.29583307142531</v>
      </c>
      <c r="L23" s="39">
        <f>IF($E$26=0,0,($E23/$E$26)*100)</f>
        <v>859.1302706294755</v>
      </c>
      <c r="M23" s="38">
        <f>IF($H$26=0,0,($H23/$H$26)*100)</f>
        <v>434.57945077039346</v>
      </c>
      <c r="N23" s="86"/>
      <c r="O23" s="91"/>
    </row>
    <row r="24" spans="1:15" ht="12.75">
      <c r="A24" s="15"/>
      <c r="B24" s="33" t="s">
        <v>29</v>
      </c>
      <c r="C24" s="34">
        <v>1063621087</v>
      </c>
      <c r="D24" s="35">
        <v>1475474700</v>
      </c>
      <c r="E24" s="36">
        <f t="shared" si="0"/>
        <v>411853613</v>
      </c>
      <c r="F24" s="34">
        <v>1076765036</v>
      </c>
      <c r="G24" s="35">
        <v>1552924371</v>
      </c>
      <c r="H24" s="36">
        <f t="shared" si="1"/>
        <v>476159335</v>
      </c>
      <c r="I24" s="36">
        <v>1307044455</v>
      </c>
      <c r="J24" s="37">
        <f t="shared" si="2"/>
        <v>38.721836002862176</v>
      </c>
      <c r="K24" s="38">
        <f t="shared" si="3"/>
        <v>44.22128496750335</v>
      </c>
      <c r="L24" s="39">
        <f>IF($E$26=0,0,($E24/$E$26)*100)</f>
        <v>-555.9393646027191</v>
      </c>
      <c r="M24" s="38">
        <f>IF($H$26=0,0,($H24/$H$26)*100)</f>
        <v>-778.2944957310367</v>
      </c>
      <c r="N24" s="86"/>
      <c r="O24" s="91"/>
    </row>
    <row r="25" spans="1:15" ht="12.75">
      <c r="A25" s="15"/>
      <c r="B25" s="33" t="s">
        <v>30</v>
      </c>
      <c r="C25" s="34">
        <v>160256260</v>
      </c>
      <c r="D25" s="35">
        <v>285779257</v>
      </c>
      <c r="E25" s="36">
        <f t="shared" si="0"/>
        <v>125522997</v>
      </c>
      <c r="F25" s="34">
        <v>272228105</v>
      </c>
      <c r="G25" s="35">
        <v>220014488</v>
      </c>
      <c r="H25" s="36">
        <f t="shared" si="1"/>
        <v>-52213617</v>
      </c>
      <c r="I25" s="36">
        <v>182032915</v>
      </c>
      <c r="J25" s="37">
        <f t="shared" si="2"/>
        <v>78.32642356685474</v>
      </c>
      <c r="K25" s="38">
        <f t="shared" si="3"/>
        <v>-19.180097881517412</v>
      </c>
      <c r="L25" s="39">
        <f>IF($E$26=0,0,($E25/$E$26)*100)</f>
        <v>-169.43684113124198</v>
      </c>
      <c r="M25" s="38">
        <f>IF($H$26=0,0,($H25/$H$26)*100)</f>
        <v>85.34447972821636</v>
      </c>
      <c r="N25" s="86"/>
      <c r="O25" s="91"/>
    </row>
    <row r="26" spans="1:15" ht="12.75">
      <c r="A26" s="15"/>
      <c r="B26" s="40" t="s">
        <v>31</v>
      </c>
      <c r="C26" s="41">
        <v>2055408037</v>
      </c>
      <c r="D26" s="42">
        <v>1981325567</v>
      </c>
      <c r="E26" s="43">
        <f t="shared" si="0"/>
        <v>-74082470</v>
      </c>
      <c r="F26" s="41">
        <v>2326862654</v>
      </c>
      <c r="G26" s="42">
        <v>2265682813</v>
      </c>
      <c r="H26" s="43">
        <f t="shared" si="1"/>
        <v>-61179841</v>
      </c>
      <c r="I26" s="43">
        <v>1754976476</v>
      </c>
      <c r="J26" s="54">
        <f t="shared" si="2"/>
        <v>-3.604270717367055</v>
      </c>
      <c r="K26" s="45">
        <f t="shared" si="3"/>
        <v>-2.6292845817448063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753944875</v>
      </c>
      <c r="D28" s="35">
        <v>740910529</v>
      </c>
      <c r="E28" s="36">
        <f t="shared" si="0"/>
        <v>-13034346</v>
      </c>
      <c r="F28" s="34">
        <v>662270210</v>
      </c>
      <c r="G28" s="35">
        <v>640524475</v>
      </c>
      <c r="H28" s="36">
        <f t="shared" si="1"/>
        <v>-21745735</v>
      </c>
      <c r="I28" s="36">
        <v>624992017</v>
      </c>
      <c r="J28" s="37">
        <f t="shared" si="2"/>
        <v>-1.7288194975793159</v>
      </c>
      <c r="K28" s="38">
        <f t="shared" si="3"/>
        <v>-3.283513990460178</v>
      </c>
      <c r="L28" s="39">
        <f aca="true" t="shared" si="6" ref="L28:L33">IF($E$33=0,0,($E28/$E$33)*100)</f>
        <v>8.054863572593119</v>
      </c>
      <c r="M28" s="38">
        <f aca="true" t="shared" si="7" ref="M28:M33">IF($H$33=0,0,($H28/$H$33)*100)</f>
        <v>14.87645143286341</v>
      </c>
      <c r="N28" s="86"/>
      <c r="O28" s="91"/>
    </row>
    <row r="29" spans="1:15" ht="12.75">
      <c r="A29" s="15"/>
      <c r="B29" s="33" t="s">
        <v>34</v>
      </c>
      <c r="C29" s="34">
        <v>297964540</v>
      </c>
      <c r="D29" s="35">
        <v>157191870</v>
      </c>
      <c r="E29" s="36">
        <f t="shared" si="0"/>
        <v>-140772670</v>
      </c>
      <c r="F29" s="34">
        <v>543868000</v>
      </c>
      <c r="G29" s="35">
        <v>174434983</v>
      </c>
      <c r="H29" s="36">
        <f t="shared" si="1"/>
        <v>-369433017</v>
      </c>
      <c r="I29" s="36">
        <v>134497674</v>
      </c>
      <c r="J29" s="37">
        <f t="shared" si="2"/>
        <v>-47.24477281759769</v>
      </c>
      <c r="K29" s="38">
        <f t="shared" si="3"/>
        <v>-67.92696334404673</v>
      </c>
      <c r="L29" s="39">
        <f t="shared" si="6"/>
        <v>86.99359765343593</v>
      </c>
      <c r="M29" s="38">
        <f t="shared" si="7"/>
        <v>252.73242477647696</v>
      </c>
      <c r="N29" s="86"/>
      <c r="O29" s="91"/>
    </row>
    <row r="30" spans="1:15" ht="12.75">
      <c r="A30" s="15"/>
      <c r="B30" s="33" t="s">
        <v>35</v>
      </c>
      <c r="C30" s="34">
        <v>201157000</v>
      </c>
      <c r="D30" s="35">
        <v>161000000</v>
      </c>
      <c r="E30" s="36">
        <f t="shared" si="0"/>
        <v>-40157000</v>
      </c>
      <c r="F30" s="34">
        <v>23100000</v>
      </c>
      <c r="G30" s="35">
        <v>227305000</v>
      </c>
      <c r="H30" s="36">
        <f t="shared" si="1"/>
        <v>204205000</v>
      </c>
      <c r="I30" s="36">
        <v>55765000</v>
      </c>
      <c r="J30" s="37">
        <f t="shared" si="2"/>
        <v>-19.963013964217005</v>
      </c>
      <c r="K30" s="38">
        <f t="shared" si="3"/>
        <v>884.0043290043291</v>
      </c>
      <c r="L30" s="39">
        <f t="shared" si="6"/>
        <v>24.81590994167424</v>
      </c>
      <c r="M30" s="38">
        <f t="shared" si="7"/>
        <v>-139.6984633928388</v>
      </c>
      <c r="N30" s="86"/>
      <c r="O30" s="91"/>
    </row>
    <row r="31" spans="1:15" ht="25.5">
      <c r="A31" s="15"/>
      <c r="B31" s="98" t="s">
        <v>36</v>
      </c>
      <c r="C31" s="34">
        <v>335210803</v>
      </c>
      <c r="D31" s="35">
        <v>437906131</v>
      </c>
      <c r="E31" s="36">
        <f t="shared" si="0"/>
        <v>102695328</v>
      </c>
      <c r="F31" s="34">
        <v>326232484</v>
      </c>
      <c r="G31" s="35">
        <v>454744123</v>
      </c>
      <c r="H31" s="36">
        <f t="shared" si="1"/>
        <v>128511639</v>
      </c>
      <c r="I31" s="36">
        <v>398459304</v>
      </c>
      <c r="J31" s="37">
        <f t="shared" si="2"/>
        <v>30.636043671898012</v>
      </c>
      <c r="K31" s="38">
        <f t="shared" si="3"/>
        <v>39.39265563756674</v>
      </c>
      <c r="L31" s="39">
        <f t="shared" si="6"/>
        <v>-63.46285855713069</v>
      </c>
      <c r="M31" s="38">
        <f t="shared" si="7"/>
        <v>-87.91595943485817</v>
      </c>
      <c r="N31" s="86"/>
      <c r="O31" s="91"/>
    </row>
    <row r="32" spans="1:15" ht="12.75">
      <c r="A32" s="15"/>
      <c r="B32" s="33" t="s">
        <v>30</v>
      </c>
      <c r="C32" s="34">
        <v>555837414</v>
      </c>
      <c r="D32" s="35">
        <v>485286527</v>
      </c>
      <c r="E32" s="36">
        <f t="shared" si="0"/>
        <v>-70550887</v>
      </c>
      <c r="F32" s="34">
        <v>858906241</v>
      </c>
      <c r="G32" s="35">
        <v>771192802</v>
      </c>
      <c r="H32" s="36">
        <f t="shared" si="1"/>
        <v>-87713439</v>
      </c>
      <c r="I32" s="36">
        <v>659212061</v>
      </c>
      <c r="J32" s="37">
        <f t="shared" si="2"/>
        <v>-12.692720069397847</v>
      </c>
      <c r="K32" s="38">
        <f t="shared" si="3"/>
        <v>-10.212225131567067</v>
      </c>
      <c r="L32" s="39">
        <f t="shared" si="6"/>
        <v>43.59848738942739</v>
      </c>
      <c r="M32" s="38">
        <f t="shared" si="7"/>
        <v>60.00554661835653</v>
      </c>
      <c r="N32" s="86"/>
      <c r="O32" s="91"/>
    </row>
    <row r="33" spans="1:15" ht="13.5" thickBot="1">
      <c r="A33" s="15"/>
      <c r="B33" s="77" t="s">
        <v>37</v>
      </c>
      <c r="C33" s="78">
        <v>2144114632</v>
      </c>
      <c r="D33" s="79">
        <v>1982295057</v>
      </c>
      <c r="E33" s="80">
        <f t="shared" si="0"/>
        <v>-161819575</v>
      </c>
      <c r="F33" s="78">
        <v>2414376935</v>
      </c>
      <c r="G33" s="79">
        <v>2268201383</v>
      </c>
      <c r="H33" s="80">
        <f t="shared" si="1"/>
        <v>-146175552</v>
      </c>
      <c r="I33" s="80">
        <v>1872926056</v>
      </c>
      <c r="J33" s="81">
        <f t="shared" si="2"/>
        <v>-7.547151284959843</v>
      </c>
      <c r="K33" s="82">
        <f t="shared" si="3"/>
        <v>-6.054379905679475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50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14257445</v>
      </c>
      <c r="D8" s="35">
        <v>14556280</v>
      </c>
      <c r="E8" s="36">
        <f>$D8-$C8</f>
        <v>298835</v>
      </c>
      <c r="F8" s="34">
        <v>15013089</v>
      </c>
      <c r="G8" s="35">
        <v>15458769</v>
      </c>
      <c r="H8" s="36">
        <f>$G8-$F8</f>
        <v>445680</v>
      </c>
      <c r="I8" s="36">
        <v>16370837</v>
      </c>
      <c r="J8" s="37">
        <f>IF($C8=0,0,($E8/$C8)*100)</f>
        <v>2.0959926550654764</v>
      </c>
      <c r="K8" s="38">
        <f>IF($F8=0,0,($H8/$F8)*100)</f>
        <v>2.968609591270657</v>
      </c>
      <c r="L8" s="39">
        <f>IF($E$11=0,0,($E8/$E$11)*100)</f>
        <v>2.2929611498329088</v>
      </c>
      <c r="M8" s="38">
        <f>IF($H$11=0,0,($H8/$H$11)*100)</f>
        <v>2.1152649484679444</v>
      </c>
      <c r="N8" s="86"/>
      <c r="O8" s="91"/>
    </row>
    <row r="9" spans="1:15" ht="12.75">
      <c r="A9" s="2"/>
      <c r="B9" s="33" t="s">
        <v>16</v>
      </c>
      <c r="C9" s="34">
        <v>53322102</v>
      </c>
      <c r="D9" s="35">
        <v>63969397</v>
      </c>
      <c r="E9" s="36">
        <f>$D9-$C9</f>
        <v>10647295</v>
      </c>
      <c r="F9" s="34">
        <v>56148174</v>
      </c>
      <c r="G9" s="35">
        <v>72118306</v>
      </c>
      <c r="H9" s="36">
        <f>$G9-$F9</f>
        <v>15970132</v>
      </c>
      <c r="I9" s="36">
        <v>81573202</v>
      </c>
      <c r="J9" s="37">
        <f>IF($C9=0,0,($E9/$C9)*100)</f>
        <v>19.96788311158476</v>
      </c>
      <c r="K9" s="38">
        <f>IF($F9=0,0,($H9/$F9)*100)</f>
        <v>28.442834133840222</v>
      </c>
      <c r="L9" s="39">
        <f>IF($E$11=0,0,($E9/$E$11)*100)</f>
        <v>81.69670147676872</v>
      </c>
      <c r="M9" s="38">
        <f>IF($H$11=0,0,($H9/$H$11)*100)</f>
        <v>75.79667124844343</v>
      </c>
      <c r="N9" s="86"/>
      <c r="O9" s="91"/>
    </row>
    <row r="10" spans="1:15" ht="12.75">
      <c r="A10" s="2"/>
      <c r="B10" s="33" t="s">
        <v>17</v>
      </c>
      <c r="C10" s="34">
        <v>71390283</v>
      </c>
      <c r="D10" s="35">
        <v>73476864</v>
      </c>
      <c r="E10" s="36">
        <f aca="true" t="shared" si="0" ref="E10:E33">$D10-$C10</f>
        <v>2086581</v>
      </c>
      <c r="F10" s="34">
        <v>75777323</v>
      </c>
      <c r="G10" s="35">
        <v>80431212</v>
      </c>
      <c r="H10" s="36">
        <f aca="true" t="shared" si="1" ref="H10:H33">$G10-$F10</f>
        <v>4653889</v>
      </c>
      <c r="I10" s="36">
        <v>88141888</v>
      </c>
      <c r="J10" s="37">
        <f aca="true" t="shared" si="2" ref="J10:J33">IF($C10=0,0,($E10/$C10)*100)</f>
        <v>2.9227801212106135</v>
      </c>
      <c r="K10" s="38">
        <f aca="true" t="shared" si="3" ref="K10:K33">IF($F10=0,0,($H10/$F10)*100)</f>
        <v>6.141532606001402</v>
      </c>
      <c r="L10" s="39">
        <f>IF($E$11=0,0,($E10/$E$11)*100)</f>
        <v>16.010337373398368</v>
      </c>
      <c r="M10" s="38">
        <f>IF($H$11=0,0,($H10/$H$11)*100)</f>
        <v>22.088063803088616</v>
      </c>
      <c r="N10" s="86"/>
      <c r="O10" s="91"/>
    </row>
    <row r="11" spans="1:15" ht="12.75">
      <c r="A11" s="15"/>
      <c r="B11" s="40" t="s">
        <v>18</v>
      </c>
      <c r="C11" s="41">
        <v>138969830</v>
      </c>
      <c r="D11" s="42">
        <v>152002541</v>
      </c>
      <c r="E11" s="43">
        <f t="shared" si="0"/>
        <v>13032711</v>
      </c>
      <c r="F11" s="41">
        <v>146938586</v>
      </c>
      <c r="G11" s="42">
        <v>168008287</v>
      </c>
      <c r="H11" s="43">
        <f t="shared" si="1"/>
        <v>21069701</v>
      </c>
      <c r="I11" s="43">
        <v>186085927</v>
      </c>
      <c r="J11" s="44">
        <f t="shared" si="2"/>
        <v>9.37808659620581</v>
      </c>
      <c r="K11" s="45">
        <f t="shared" si="3"/>
        <v>14.339120562926883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40061107</v>
      </c>
      <c r="D13" s="35">
        <v>41587853</v>
      </c>
      <c r="E13" s="36">
        <f t="shared" si="0"/>
        <v>1526746</v>
      </c>
      <c r="F13" s="34">
        <v>42184349</v>
      </c>
      <c r="G13" s="35">
        <v>44166301</v>
      </c>
      <c r="H13" s="36">
        <f t="shared" si="1"/>
        <v>1981952</v>
      </c>
      <c r="I13" s="36">
        <v>46772110</v>
      </c>
      <c r="J13" s="37">
        <f t="shared" si="2"/>
        <v>3.811042964938537</v>
      </c>
      <c r="K13" s="38">
        <f t="shared" si="3"/>
        <v>4.698311214901053</v>
      </c>
      <c r="L13" s="39">
        <f aca="true" t="shared" si="4" ref="L13:L18">IF($E$18=0,0,($E13/$E$18)*100)</f>
        <v>5.352672914664339</v>
      </c>
      <c r="M13" s="38">
        <f aca="true" t="shared" si="5" ref="M13:M18">IF($H$18=0,0,($H13/$H$18)*100)</f>
        <v>5.427851291676404</v>
      </c>
      <c r="N13" s="86"/>
      <c r="O13" s="91"/>
    </row>
    <row r="14" spans="1:15" ht="12.75">
      <c r="A14" s="2"/>
      <c r="B14" s="33" t="s">
        <v>21</v>
      </c>
      <c r="C14" s="34">
        <v>33436352</v>
      </c>
      <c r="D14" s="35">
        <v>34114542</v>
      </c>
      <c r="E14" s="36">
        <f t="shared" si="0"/>
        <v>678190</v>
      </c>
      <c r="F14" s="34">
        <v>35208479</v>
      </c>
      <c r="G14" s="35">
        <v>37392615</v>
      </c>
      <c r="H14" s="36">
        <f t="shared" si="1"/>
        <v>2184136</v>
      </c>
      <c r="I14" s="36">
        <v>41044547</v>
      </c>
      <c r="J14" s="37">
        <f t="shared" si="2"/>
        <v>2.028301412785701</v>
      </c>
      <c r="K14" s="38">
        <f t="shared" si="3"/>
        <v>6.203437529919994</v>
      </c>
      <c r="L14" s="39">
        <f t="shared" si="4"/>
        <v>2.3776903584461384</v>
      </c>
      <c r="M14" s="38">
        <f t="shared" si="5"/>
        <v>5.981560304587061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15087721</v>
      </c>
      <c r="D16" s="35">
        <v>22098370</v>
      </c>
      <c r="E16" s="36">
        <f t="shared" si="0"/>
        <v>7010649</v>
      </c>
      <c r="F16" s="34">
        <v>16102570</v>
      </c>
      <c r="G16" s="35">
        <v>27422253</v>
      </c>
      <c r="H16" s="36">
        <f t="shared" si="1"/>
        <v>11319683</v>
      </c>
      <c r="I16" s="36">
        <v>34115534</v>
      </c>
      <c r="J16" s="37">
        <f t="shared" si="2"/>
        <v>46.46592417768065</v>
      </c>
      <c r="K16" s="38">
        <f t="shared" si="3"/>
        <v>70.29736868090001</v>
      </c>
      <c r="L16" s="39">
        <f t="shared" si="4"/>
        <v>24.578882811232933</v>
      </c>
      <c r="M16" s="38">
        <f t="shared" si="5"/>
        <v>31.00052674984936</v>
      </c>
      <c r="N16" s="86"/>
      <c r="O16" s="91"/>
    </row>
    <row r="17" spans="1:15" ht="12.75">
      <c r="A17" s="2"/>
      <c r="B17" s="33" t="s">
        <v>23</v>
      </c>
      <c r="C17" s="34">
        <v>30476236</v>
      </c>
      <c r="D17" s="35">
        <v>49783709</v>
      </c>
      <c r="E17" s="36">
        <f t="shared" si="0"/>
        <v>19307473</v>
      </c>
      <c r="F17" s="34">
        <v>32100701</v>
      </c>
      <c r="G17" s="35">
        <v>53129416</v>
      </c>
      <c r="H17" s="36">
        <f t="shared" si="1"/>
        <v>21028715</v>
      </c>
      <c r="I17" s="36">
        <v>51338727</v>
      </c>
      <c r="J17" s="53">
        <f t="shared" si="2"/>
        <v>63.352551148376726</v>
      </c>
      <c r="K17" s="38">
        <f t="shared" si="3"/>
        <v>65.50858499943661</v>
      </c>
      <c r="L17" s="39">
        <f t="shared" si="4"/>
        <v>67.69075391565659</v>
      </c>
      <c r="M17" s="38">
        <f t="shared" si="5"/>
        <v>57.59006165388717</v>
      </c>
      <c r="N17" s="86"/>
      <c r="O17" s="91"/>
    </row>
    <row r="18" spans="1:15" ht="12.75">
      <c r="A18" s="2"/>
      <c r="B18" s="40" t="s">
        <v>24</v>
      </c>
      <c r="C18" s="41">
        <v>119061416</v>
      </c>
      <c r="D18" s="42">
        <v>147584474</v>
      </c>
      <c r="E18" s="43">
        <f t="shared" si="0"/>
        <v>28523058</v>
      </c>
      <c r="F18" s="41">
        <v>125596099</v>
      </c>
      <c r="G18" s="42">
        <v>162110585</v>
      </c>
      <c r="H18" s="43">
        <f t="shared" si="1"/>
        <v>36514486</v>
      </c>
      <c r="I18" s="43">
        <v>173270918</v>
      </c>
      <c r="J18" s="54">
        <f t="shared" si="2"/>
        <v>23.95659228511107</v>
      </c>
      <c r="K18" s="45">
        <f t="shared" si="3"/>
        <v>29.072945967852075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19908414</v>
      </c>
      <c r="D19" s="58">
        <v>4418067</v>
      </c>
      <c r="E19" s="59">
        <f t="shared" si="0"/>
        <v>-15490347</v>
      </c>
      <c r="F19" s="60">
        <v>21342487</v>
      </c>
      <c r="G19" s="61">
        <v>5897702</v>
      </c>
      <c r="H19" s="62">
        <f t="shared" si="1"/>
        <v>-15444785</v>
      </c>
      <c r="I19" s="62">
        <v>12815009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3850000</v>
      </c>
      <c r="E23" s="36">
        <f t="shared" si="0"/>
        <v>3850000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44.96199660227447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28498213</v>
      </c>
      <c r="D24" s="35">
        <v>33211000</v>
      </c>
      <c r="E24" s="36">
        <f t="shared" si="0"/>
        <v>4712787</v>
      </c>
      <c r="F24" s="34">
        <v>24625194</v>
      </c>
      <c r="G24" s="35">
        <v>40322000</v>
      </c>
      <c r="H24" s="36">
        <f t="shared" si="1"/>
        <v>15696806</v>
      </c>
      <c r="I24" s="36">
        <v>46868000</v>
      </c>
      <c r="J24" s="37">
        <f t="shared" si="2"/>
        <v>16.537131644008696</v>
      </c>
      <c r="K24" s="38">
        <f t="shared" si="3"/>
        <v>63.742872441938935</v>
      </c>
      <c r="L24" s="39">
        <f>IF($E$26=0,0,($E24/$E$26)*100)</f>
        <v>55.03800339772553</v>
      </c>
      <c r="M24" s="38">
        <f>IF($H$26=0,0,($H24/$H$26)*100)</f>
        <v>79.33366980349449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0</v>
      </c>
      <c r="E25" s="36">
        <f t="shared" si="0"/>
        <v>0</v>
      </c>
      <c r="F25" s="34">
        <v>0</v>
      </c>
      <c r="G25" s="35">
        <v>4089000</v>
      </c>
      <c r="H25" s="36">
        <f t="shared" si="1"/>
        <v>4089000</v>
      </c>
      <c r="I25" s="36">
        <v>4330000</v>
      </c>
      <c r="J25" s="37">
        <f t="shared" si="2"/>
        <v>0</v>
      </c>
      <c r="K25" s="38">
        <f t="shared" si="3"/>
        <v>0</v>
      </c>
      <c r="L25" s="39">
        <f>IF($E$26=0,0,($E25/$E$26)*100)</f>
        <v>0</v>
      </c>
      <c r="M25" s="38">
        <f>IF($H$26=0,0,($H25/$H$26)*100)</f>
        <v>20.666330196505513</v>
      </c>
      <c r="N25" s="86"/>
      <c r="O25" s="91"/>
    </row>
    <row r="26" spans="1:15" ht="12.75">
      <c r="A26" s="15"/>
      <c r="B26" s="40" t="s">
        <v>31</v>
      </c>
      <c r="C26" s="41">
        <v>28498213</v>
      </c>
      <c r="D26" s="42">
        <v>37061000</v>
      </c>
      <c r="E26" s="43">
        <f t="shared" si="0"/>
        <v>8562787</v>
      </c>
      <c r="F26" s="41">
        <v>24625194</v>
      </c>
      <c r="G26" s="42">
        <v>44411000</v>
      </c>
      <c r="H26" s="43">
        <f t="shared" si="1"/>
        <v>19785806</v>
      </c>
      <c r="I26" s="43">
        <v>51198000</v>
      </c>
      <c r="J26" s="54">
        <f t="shared" si="2"/>
        <v>30.04675065064606</v>
      </c>
      <c r="K26" s="45">
        <f t="shared" si="3"/>
        <v>80.34781776744582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26298213</v>
      </c>
      <c r="D28" s="35">
        <v>18920109</v>
      </c>
      <c r="E28" s="36">
        <f t="shared" si="0"/>
        <v>-7378104</v>
      </c>
      <c r="F28" s="34">
        <v>12625194</v>
      </c>
      <c r="G28" s="35">
        <v>30322000</v>
      </c>
      <c r="H28" s="36">
        <f t="shared" si="1"/>
        <v>17696806</v>
      </c>
      <c r="I28" s="36">
        <v>36868000</v>
      </c>
      <c r="J28" s="37">
        <f t="shared" si="2"/>
        <v>-28.055533659264224</v>
      </c>
      <c r="K28" s="38">
        <f t="shared" si="3"/>
        <v>140.17056688396235</v>
      </c>
      <c r="L28" s="39">
        <f aca="true" t="shared" si="6" ref="L28:L33">IF($E$33=0,0,($E28/$E$33)*100)</f>
        <v>-86.16474986473446</v>
      </c>
      <c r="M28" s="38">
        <f aca="true" t="shared" si="7" ref="M28:M33">IF($H$33=0,0,($H28/$H$33)*100)</f>
        <v>115.77280255944633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0</v>
      </c>
      <c r="E29" s="36">
        <f t="shared" si="0"/>
        <v>0</v>
      </c>
      <c r="F29" s="34">
        <v>4500000</v>
      </c>
      <c r="G29" s="35">
        <v>0</v>
      </c>
      <c r="H29" s="36">
        <f t="shared" si="1"/>
        <v>-4500000</v>
      </c>
      <c r="I29" s="36">
        <v>0</v>
      </c>
      <c r="J29" s="37">
        <f t="shared" si="2"/>
        <v>0</v>
      </c>
      <c r="K29" s="38">
        <f t="shared" si="3"/>
        <v>-100</v>
      </c>
      <c r="L29" s="39">
        <f t="shared" si="6"/>
        <v>0</v>
      </c>
      <c r="M29" s="38">
        <f t="shared" si="7"/>
        <v>-29.439075701994387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0</v>
      </c>
      <c r="D31" s="35">
        <v>12590891</v>
      </c>
      <c r="E31" s="36">
        <f t="shared" si="0"/>
        <v>12590891</v>
      </c>
      <c r="F31" s="34">
        <v>8000000</v>
      </c>
      <c r="G31" s="35">
        <v>10000000</v>
      </c>
      <c r="H31" s="36">
        <f t="shared" si="1"/>
        <v>2000000</v>
      </c>
      <c r="I31" s="36">
        <v>10000000</v>
      </c>
      <c r="J31" s="37">
        <f t="shared" si="2"/>
        <v>0</v>
      </c>
      <c r="K31" s="38">
        <f t="shared" si="3"/>
        <v>25</v>
      </c>
      <c r="L31" s="39">
        <f t="shared" si="6"/>
        <v>147.04197360041772</v>
      </c>
      <c r="M31" s="38">
        <f t="shared" si="7"/>
        <v>13.08403364533084</v>
      </c>
      <c r="N31" s="86"/>
      <c r="O31" s="91"/>
    </row>
    <row r="32" spans="1:15" ht="12.75">
      <c r="A32" s="15"/>
      <c r="B32" s="33" t="s">
        <v>30</v>
      </c>
      <c r="C32" s="34">
        <v>2200000</v>
      </c>
      <c r="D32" s="35">
        <v>5550000</v>
      </c>
      <c r="E32" s="36">
        <f t="shared" si="0"/>
        <v>3350000</v>
      </c>
      <c r="F32" s="34">
        <v>4000000</v>
      </c>
      <c r="G32" s="35">
        <v>4089000</v>
      </c>
      <c r="H32" s="36">
        <f t="shared" si="1"/>
        <v>89000</v>
      </c>
      <c r="I32" s="36">
        <v>4330000</v>
      </c>
      <c r="J32" s="37">
        <f t="shared" si="2"/>
        <v>152.27272727272728</v>
      </c>
      <c r="K32" s="38">
        <f t="shared" si="3"/>
        <v>2.225</v>
      </c>
      <c r="L32" s="39">
        <f t="shared" si="6"/>
        <v>39.12277626431674</v>
      </c>
      <c r="M32" s="38">
        <f t="shared" si="7"/>
        <v>0.5822394972172222</v>
      </c>
      <c r="N32" s="86"/>
      <c r="O32" s="91"/>
    </row>
    <row r="33" spans="1:15" ht="13.5" thickBot="1">
      <c r="A33" s="15"/>
      <c r="B33" s="77" t="s">
        <v>37</v>
      </c>
      <c r="C33" s="78">
        <v>28498213</v>
      </c>
      <c r="D33" s="79">
        <v>37061000</v>
      </c>
      <c r="E33" s="80">
        <f t="shared" si="0"/>
        <v>8562787</v>
      </c>
      <c r="F33" s="78">
        <v>29125194</v>
      </c>
      <c r="G33" s="79">
        <v>44411000</v>
      </c>
      <c r="H33" s="80">
        <f t="shared" si="1"/>
        <v>15285806</v>
      </c>
      <c r="I33" s="80">
        <v>51198000</v>
      </c>
      <c r="J33" s="81">
        <f t="shared" si="2"/>
        <v>30.04675065064606</v>
      </c>
      <c r="K33" s="82">
        <f t="shared" si="3"/>
        <v>52.48310449022245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51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0</v>
      </c>
      <c r="D8" s="35">
        <v>1218452</v>
      </c>
      <c r="E8" s="36">
        <f>$D8-$C8</f>
        <v>1218452</v>
      </c>
      <c r="F8" s="34">
        <v>0</v>
      </c>
      <c r="G8" s="35">
        <v>1223000</v>
      </c>
      <c r="H8" s="36">
        <f>$G8-$F8</f>
        <v>1223000</v>
      </c>
      <c r="I8" s="36">
        <v>1329000</v>
      </c>
      <c r="J8" s="37">
        <f>IF($C8=0,0,($E8/$C8)*100)</f>
        <v>0</v>
      </c>
      <c r="K8" s="38">
        <f>IF($F8=0,0,($H8/$F8)*100)</f>
        <v>0</v>
      </c>
      <c r="L8" s="39">
        <f>IF($E$11=0,0,($E8/$E$11)*100)</f>
        <v>2.620027860476225</v>
      </c>
      <c r="M8" s="38">
        <f>IF($H$11=0,0,($H8/$H$11)*100)</f>
        <v>2.43513443017257</v>
      </c>
      <c r="N8" s="86"/>
      <c r="O8" s="91"/>
    </row>
    <row r="9" spans="1:15" ht="12.75">
      <c r="A9" s="2"/>
      <c r="B9" s="33" t="s">
        <v>16</v>
      </c>
      <c r="C9" s="34">
        <v>0</v>
      </c>
      <c r="D9" s="35">
        <v>9868775</v>
      </c>
      <c r="E9" s="36">
        <f>$D9-$C9</f>
        <v>9868775</v>
      </c>
      <c r="F9" s="34">
        <v>0</v>
      </c>
      <c r="G9" s="35">
        <v>12107000</v>
      </c>
      <c r="H9" s="36">
        <f>$G9-$F9</f>
        <v>12107000</v>
      </c>
      <c r="I9" s="36">
        <v>14448000</v>
      </c>
      <c r="J9" s="37">
        <f>IF($C9=0,0,($E9/$C9)*100)</f>
        <v>0</v>
      </c>
      <c r="K9" s="38">
        <f>IF($F9=0,0,($H9/$F9)*100)</f>
        <v>0</v>
      </c>
      <c r="L9" s="39">
        <f>IF($E$11=0,0,($E9/$E$11)*100)</f>
        <v>21.22075013933356</v>
      </c>
      <c r="M9" s="38">
        <f>IF($H$11=0,0,($H9/$H$11)*100)</f>
        <v>24.10643707775904</v>
      </c>
      <c r="N9" s="86"/>
      <c r="O9" s="91"/>
    </row>
    <row r="10" spans="1:15" ht="12.75">
      <c r="A10" s="2"/>
      <c r="B10" s="33" t="s">
        <v>17</v>
      </c>
      <c r="C10" s="34">
        <v>0</v>
      </c>
      <c r="D10" s="35">
        <v>35418080</v>
      </c>
      <c r="E10" s="36">
        <f aca="true" t="shared" si="0" ref="E10:E33">$D10-$C10</f>
        <v>35418080</v>
      </c>
      <c r="F10" s="34">
        <v>0</v>
      </c>
      <c r="G10" s="35">
        <v>36893100</v>
      </c>
      <c r="H10" s="36">
        <f aca="true" t="shared" si="1" ref="H10:H33">$G10-$F10</f>
        <v>36893100</v>
      </c>
      <c r="I10" s="36">
        <v>38473000</v>
      </c>
      <c r="J10" s="37">
        <f aca="true" t="shared" si="2" ref="J10:J33">IF($C10=0,0,($E10/$C10)*100)</f>
        <v>0</v>
      </c>
      <c r="K10" s="38">
        <f aca="true" t="shared" si="3" ref="K10:K33">IF($F10=0,0,($H10/$F10)*100)</f>
        <v>0</v>
      </c>
      <c r="L10" s="39">
        <f>IF($E$11=0,0,($E10/$E$11)*100)</f>
        <v>76.15922200019021</v>
      </c>
      <c r="M10" s="38">
        <f>IF($H$11=0,0,($H10/$H$11)*100)</f>
        <v>73.45842849206839</v>
      </c>
      <c r="N10" s="86"/>
      <c r="O10" s="91"/>
    </row>
    <row r="11" spans="1:15" ht="12.75">
      <c r="A11" s="15"/>
      <c r="B11" s="40" t="s">
        <v>18</v>
      </c>
      <c r="C11" s="41">
        <v>0</v>
      </c>
      <c r="D11" s="42">
        <v>46505307</v>
      </c>
      <c r="E11" s="43">
        <f t="shared" si="0"/>
        <v>46505307</v>
      </c>
      <c r="F11" s="41">
        <v>0</v>
      </c>
      <c r="G11" s="42">
        <v>50223100</v>
      </c>
      <c r="H11" s="43">
        <f t="shared" si="1"/>
        <v>50223100</v>
      </c>
      <c r="I11" s="43">
        <v>54250000</v>
      </c>
      <c r="J11" s="44">
        <f t="shared" si="2"/>
        <v>0</v>
      </c>
      <c r="K11" s="45">
        <f t="shared" si="3"/>
        <v>0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0</v>
      </c>
      <c r="D13" s="35">
        <v>18161072</v>
      </c>
      <c r="E13" s="36">
        <f t="shared" si="0"/>
        <v>18161072</v>
      </c>
      <c r="F13" s="34">
        <v>0</v>
      </c>
      <c r="G13" s="35">
        <v>19303000</v>
      </c>
      <c r="H13" s="36">
        <f t="shared" si="1"/>
        <v>19303000</v>
      </c>
      <c r="I13" s="36">
        <v>20971000</v>
      </c>
      <c r="J13" s="37">
        <f t="shared" si="2"/>
        <v>0</v>
      </c>
      <c r="K13" s="38">
        <f t="shared" si="3"/>
        <v>0</v>
      </c>
      <c r="L13" s="39">
        <f aca="true" t="shared" si="4" ref="L13:L18">IF($E$18=0,0,($E13/$E$18)*100)</f>
        <v>39.08049454651625</v>
      </c>
      <c r="M13" s="38">
        <f aca="true" t="shared" si="5" ref="M13:M18">IF($H$18=0,0,($H13/$H$18)*100)</f>
        <v>38.505884699780566</v>
      </c>
      <c r="N13" s="86"/>
      <c r="O13" s="91"/>
    </row>
    <row r="14" spans="1:15" ht="12.75">
      <c r="A14" s="2"/>
      <c r="B14" s="33" t="s">
        <v>21</v>
      </c>
      <c r="C14" s="34">
        <v>0</v>
      </c>
      <c r="D14" s="35">
        <v>0</v>
      </c>
      <c r="E14" s="36">
        <f t="shared" si="0"/>
        <v>0</v>
      </c>
      <c r="F14" s="34">
        <v>0</v>
      </c>
      <c r="G14" s="35">
        <v>0</v>
      </c>
      <c r="H14" s="36">
        <f t="shared" si="1"/>
        <v>0</v>
      </c>
      <c r="I14" s="36">
        <v>0</v>
      </c>
      <c r="J14" s="37">
        <f t="shared" si="2"/>
        <v>0</v>
      </c>
      <c r="K14" s="38">
        <f t="shared" si="3"/>
        <v>0</v>
      </c>
      <c r="L14" s="39">
        <f t="shared" si="4"/>
        <v>0</v>
      </c>
      <c r="M14" s="38">
        <f t="shared" si="5"/>
        <v>0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0</v>
      </c>
      <c r="D16" s="35">
        <v>8680052</v>
      </c>
      <c r="E16" s="36">
        <f t="shared" si="0"/>
        <v>8680052</v>
      </c>
      <c r="F16" s="34">
        <v>0</v>
      </c>
      <c r="G16" s="35">
        <v>10506000</v>
      </c>
      <c r="H16" s="36">
        <f t="shared" si="1"/>
        <v>10506000</v>
      </c>
      <c r="I16" s="36">
        <v>10506000</v>
      </c>
      <c r="J16" s="37">
        <f t="shared" si="2"/>
        <v>0</v>
      </c>
      <c r="K16" s="38">
        <f t="shared" si="3"/>
        <v>0</v>
      </c>
      <c r="L16" s="39">
        <f t="shared" si="4"/>
        <v>18.6784527284225</v>
      </c>
      <c r="M16" s="38">
        <f t="shared" si="5"/>
        <v>20.957510472770796</v>
      </c>
      <c r="N16" s="86"/>
      <c r="O16" s="91"/>
    </row>
    <row r="17" spans="1:15" ht="12.75">
      <c r="A17" s="2"/>
      <c r="B17" s="33" t="s">
        <v>23</v>
      </c>
      <c r="C17" s="34">
        <v>0</v>
      </c>
      <c r="D17" s="35">
        <v>19629813</v>
      </c>
      <c r="E17" s="36">
        <f t="shared" si="0"/>
        <v>19629813</v>
      </c>
      <c r="F17" s="34">
        <v>0</v>
      </c>
      <c r="G17" s="35">
        <v>20321000</v>
      </c>
      <c r="H17" s="36">
        <f t="shared" si="1"/>
        <v>20321000</v>
      </c>
      <c r="I17" s="36">
        <v>20087000</v>
      </c>
      <c r="J17" s="53">
        <f t="shared" si="2"/>
        <v>0</v>
      </c>
      <c r="K17" s="38">
        <f t="shared" si="3"/>
        <v>0</v>
      </c>
      <c r="L17" s="39">
        <f t="shared" si="4"/>
        <v>42.24105272506126</v>
      </c>
      <c r="M17" s="38">
        <f t="shared" si="5"/>
        <v>40.536604827448635</v>
      </c>
      <c r="N17" s="86"/>
      <c r="O17" s="91"/>
    </row>
    <row r="18" spans="1:15" ht="12.75">
      <c r="A18" s="2"/>
      <c r="B18" s="40" t="s">
        <v>24</v>
      </c>
      <c r="C18" s="41">
        <v>0</v>
      </c>
      <c r="D18" s="42">
        <v>46470937</v>
      </c>
      <c r="E18" s="43">
        <f t="shared" si="0"/>
        <v>46470937</v>
      </c>
      <c r="F18" s="41">
        <v>0</v>
      </c>
      <c r="G18" s="42">
        <v>50130000</v>
      </c>
      <c r="H18" s="43">
        <f t="shared" si="1"/>
        <v>50130000</v>
      </c>
      <c r="I18" s="43">
        <v>51564000</v>
      </c>
      <c r="J18" s="54">
        <f t="shared" si="2"/>
        <v>0</v>
      </c>
      <c r="K18" s="45">
        <f t="shared" si="3"/>
        <v>0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0</v>
      </c>
      <c r="D19" s="58">
        <v>34370</v>
      </c>
      <c r="E19" s="59">
        <f t="shared" si="0"/>
        <v>34370</v>
      </c>
      <c r="F19" s="60">
        <v>0</v>
      </c>
      <c r="G19" s="61">
        <v>93100</v>
      </c>
      <c r="H19" s="62">
        <f t="shared" si="1"/>
        <v>93100</v>
      </c>
      <c r="I19" s="62">
        <v>2686000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0</v>
      </c>
      <c r="D24" s="35">
        <v>14845000</v>
      </c>
      <c r="E24" s="36">
        <f t="shared" si="0"/>
        <v>14845000</v>
      </c>
      <c r="F24" s="34">
        <v>0</v>
      </c>
      <c r="G24" s="35">
        <v>0</v>
      </c>
      <c r="H24" s="36">
        <f t="shared" si="1"/>
        <v>0</v>
      </c>
      <c r="I24" s="36">
        <v>0</v>
      </c>
      <c r="J24" s="37">
        <f t="shared" si="2"/>
        <v>0</v>
      </c>
      <c r="K24" s="38">
        <f t="shared" si="3"/>
        <v>0</v>
      </c>
      <c r="L24" s="39">
        <f>IF($E$26=0,0,($E24/$E$26)*100)</f>
        <v>100</v>
      </c>
      <c r="M24" s="38">
        <f>IF($H$26=0,0,($H24/$H$26)*100)</f>
        <v>0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0</v>
      </c>
      <c r="E25" s="36">
        <f t="shared" si="0"/>
        <v>0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0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0</v>
      </c>
      <c r="D26" s="42">
        <v>14845000</v>
      </c>
      <c r="E26" s="43">
        <f t="shared" si="0"/>
        <v>14845000</v>
      </c>
      <c r="F26" s="41">
        <v>0</v>
      </c>
      <c r="G26" s="42">
        <v>0</v>
      </c>
      <c r="H26" s="43">
        <f t="shared" si="1"/>
        <v>0</v>
      </c>
      <c r="I26" s="43">
        <v>0</v>
      </c>
      <c r="J26" s="54">
        <f t="shared" si="2"/>
        <v>0</v>
      </c>
      <c r="K26" s="45">
        <f t="shared" si="3"/>
        <v>0</v>
      </c>
      <c r="L26" s="46">
        <f>IF($E$26=0,0,($E26/$E$26)*100)</f>
        <v>100</v>
      </c>
      <c r="M26" s="45">
        <f>IF($H$26=0,0,($H26/$H$26)*100)</f>
        <v>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0</v>
      </c>
      <c r="D28" s="35">
        <v>14041000</v>
      </c>
      <c r="E28" s="36">
        <f t="shared" si="0"/>
        <v>14041000</v>
      </c>
      <c r="F28" s="34">
        <v>0</v>
      </c>
      <c r="G28" s="35">
        <v>0</v>
      </c>
      <c r="H28" s="36">
        <f t="shared" si="1"/>
        <v>0</v>
      </c>
      <c r="I28" s="36">
        <v>0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94.58403502862916</v>
      </c>
      <c r="M28" s="38">
        <f aca="true" t="shared" si="7" ref="M28:M33">IF($H$33=0,0,($H28/$H$33)*100)</f>
        <v>0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0</v>
      </c>
      <c r="E29" s="36">
        <f t="shared" si="0"/>
        <v>0</v>
      </c>
      <c r="F29" s="34">
        <v>0</v>
      </c>
      <c r="G29" s="35">
        <v>0</v>
      </c>
      <c r="H29" s="36">
        <f t="shared" si="1"/>
        <v>0</v>
      </c>
      <c r="I29" s="36">
        <v>0</v>
      </c>
      <c r="J29" s="37">
        <f t="shared" si="2"/>
        <v>0</v>
      </c>
      <c r="K29" s="38">
        <f t="shared" si="3"/>
        <v>0</v>
      </c>
      <c r="L29" s="39">
        <f t="shared" si="6"/>
        <v>0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0</v>
      </c>
      <c r="D31" s="35">
        <v>0</v>
      </c>
      <c r="E31" s="36">
        <f t="shared" si="0"/>
        <v>0</v>
      </c>
      <c r="F31" s="34">
        <v>0</v>
      </c>
      <c r="G31" s="35">
        <v>0</v>
      </c>
      <c r="H31" s="36">
        <f t="shared" si="1"/>
        <v>0</v>
      </c>
      <c r="I31" s="36">
        <v>0</v>
      </c>
      <c r="J31" s="37">
        <f t="shared" si="2"/>
        <v>0</v>
      </c>
      <c r="K31" s="38">
        <f t="shared" si="3"/>
        <v>0</v>
      </c>
      <c r="L31" s="39">
        <f t="shared" si="6"/>
        <v>0</v>
      </c>
      <c r="M31" s="38">
        <f t="shared" si="7"/>
        <v>0</v>
      </c>
      <c r="N31" s="86"/>
      <c r="O31" s="91"/>
    </row>
    <row r="32" spans="1:15" ht="12.75">
      <c r="A32" s="15"/>
      <c r="B32" s="33" t="s">
        <v>30</v>
      </c>
      <c r="C32" s="34">
        <v>0</v>
      </c>
      <c r="D32" s="35">
        <v>804000</v>
      </c>
      <c r="E32" s="36">
        <f t="shared" si="0"/>
        <v>804000</v>
      </c>
      <c r="F32" s="34">
        <v>0</v>
      </c>
      <c r="G32" s="35">
        <v>0</v>
      </c>
      <c r="H32" s="36">
        <f t="shared" si="1"/>
        <v>0</v>
      </c>
      <c r="I32" s="36">
        <v>0</v>
      </c>
      <c r="J32" s="37">
        <f t="shared" si="2"/>
        <v>0</v>
      </c>
      <c r="K32" s="38">
        <f t="shared" si="3"/>
        <v>0</v>
      </c>
      <c r="L32" s="39">
        <f t="shared" si="6"/>
        <v>5.4159649713708315</v>
      </c>
      <c r="M32" s="38">
        <f t="shared" si="7"/>
        <v>0</v>
      </c>
      <c r="N32" s="86"/>
      <c r="O32" s="91"/>
    </row>
    <row r="33" spans="1:15" ht="13.5" thickBot="1">
      <c r="A33" s="15"/>
      <c r="B33" s="77" t="s">
        <v>37</v>
      </c>
      <c r="C33" s="78">
        <v>0</v>
      </c>
      <c r="D33" s="79">
        <v>14845000</v>
      </c>
      <c r="E33" s="80">
        <f t="shared" si="0"/>
        <v>14845000</v>
      </c>
      <c r="F33" s="78">
        <v>0</v>
      </c>
      <c r="G33" s="79">
        <v>0</v>
      </c>
      <c r="H33" s="80">
        <f t="shared" si="1"/>
        <v>0</v>
      </c>
      <c r="I33" s="80">
        <v>0</v>
      </c>
      <c r="J33" s="81">
        <f t="shared" si="2"/>
        <v>0</v>
      </c>
      <c r="K33" s="82">
        <f t="shared" si="3"/>
        <v>0</v>
      </c>
      <c r="L33" s="83">
        <f t="shared" si="6"/>
        <v>100</v>
      </c>
      <c r="M33" s="82">
        <f t="shared" si="7"/>
        <v>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52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21409250</v>
      </c>
      <c r="D8" s="35">
        <v>20809249</v>
      </c>
      <c r="E8" s="36">
        <f>$D8-$C8</f>
        <v>-600001</v>
      </c>
      <c r="F8" s="34">
        <v>21409250</v>
      </c>
      <c r="G8" s="35">
        <v>20809249</v>
      </c>
      <c r="H8" s="36">
        <f>$G8-$F8</f>
        <v>-600001</v>
      </c>
      <c r="I8" s="36">
        <v>20809249</v>
      </c>
      <c r="J8" s="37">
        <f>IF($C8=0,0,($E8/$C8)*100)</f>
        <v>-2.8025316160070997</v>
      </c>
      <c r="K8" s="38">
        <f>IF($F8=0,0,($H8/$F8)*100)</f>
        <v>-2.8025316160070997</v>
      </c>
      <c r="L8" s="39">
        <f>IF($E$11=0,0,($E8/$E$11)*100)</f>
        <v>-28.736533364496452</v>
      </c>
      <c r="M8" s="38">
        <f>IF($H$11=0,0,($H8/$H$11)*100)</f>
        <v>-21.859042925259686</v>
      </c>
      <c r="N8" s="86"/>
      <c r="O8" s="91"/>
    </row>
    <row r="9" spans="1:15" ht="12.75">
      <c r="A9" s="2"/>
      <c r="B9" s="33" t="s">
        <v>16</v>
      </c>
      <c r="C9" s="34">
        <v>21427901</v>
      </c>
      <c r="D9" s="35">
        <v>22271400</v>
      </c>
      <c r="E9" s="36">
        <f>$D9-$C9</f>
        <v>843499</v>
      </c>
      <c r="F9" s="34">
        <v>24010691</v>
      </c>
      <c r="G9" s="35">
        <v>25101445</v>
      </c>
      <c r="H9" s="36">
        <f>$G9-$F9</f>
        <v>1090754</v>
      </c>
      <c r="I9" s="36">
        <v>27609590</v>
      </c>
      <c r="J9" s="37">
        <f>IF($C9=0,0,($E9/$C9)*100)</f>
        <v>3.9364518251227687</v>
      </c>
      <c r="K9" s="38">
        <f>IF($F9=0,0,($H9/$F9)*100)</f>
        <v>4.542784712026822</v>
      </c>
      <c r="L9" s="39">
        <f>IF($E$11=0,0,($E9/$E$11)*100)</f>
        <v>40.39866126293022</v>
      </c>
      <c r="M9" s="38">
        <f>IF($H$11=0,0,($H9/$H$11)*100)</f>
        <v>39.73799794816792</v>
      </c>
      <c r="N9" s="86"/>
      <c r="O9" s="91"/>
    </row>
    <row r="10" spans="1:15" ht="12.75">
      <c r="A10" s="2"/>
      <c r="B10" s="33" t="s">
        <v>17</v>
      </c>
      <c r="C10" s="34">
        <v>35051452</v>
      </c>
      <c r="D10" s="35">
        <v>36895892</v>
      </c>
      <c r="E10" s="36">
        <f aca="true" t="shared" si="0" ref="E10:E33">$D10-$C10</f>
        <v>1844440</v>
      </c>
      <c r="F10" s="34">
        <v>40598964</v>
      </c>
      <c r="G10" s="35">
        <v>42853075</v>
      </c>
      <c r="H10" s="36">
        <f aca="true" t="shared" si="1" ref="H10:H33">$G10-$F10</f>
        <v>2254111</v>
      </c>
      <c r="I10" s="36">
        <v>48503985</v>
      </c>
      <c r="J10" s="37">
        <f aca="true" t="shared" si="2" ref="J10:J33">IF($C10=0,0,($E10/$C10)*100)</f>
        <v>5.262092994036309</v>
      </c>
      <c r="K10" s="38">
        <f aca="true" t="shared" si="3" ref="K10:K33">IF($F10=0,0,($H10/$F10)*100)</f>
        <v>5.552139212222262</v>
      </c>
      <c r="L10" s="39">
        <f>IF($E$11=0,0,($E10/$E$11)*100)</f>
        <v>88.33787210156623</v>
      </c>
      <c r="M10" s="38">
        <f>IF($H$11=0,0,($H10/$H$11)*100)</f>
        <v>82.12104497709176</v>
      </c>
      <c r="N10" s="86"/>
      <c r="O10" s="91"/>
    </row>
    <row r="11" spans="1:15" ht="12.75">
      <c r="A11" s="15"/>
      <c r="B11" s="40" t="s">
        <v>18</v>
      </c>
      <c r="C11" s="41">
        <v>77888603</v>
      </c>
      <c r="D11" s="42">
        <v>79976541</v>
      </c>
      <c r="E11" s="43">
        <f t="shared" si="0"/>
        <v>2087938</v>
      </c>
      <c r="F11" s="41">
        <v>86018905</v>
      </c>
      <c r="G11" s="42">
        <v>88763769</v>
      </c>
      <c r="H11" s="43">
        <f t="shared" si="1"/>
        <v>2744864</v>
      </c>
      <c r="I11" s="43">
        <v>96922824</v>
      </c>
      <c r="J11" s="44">
        <f t="shared" si="2"/>
        <v>2.6806720361899417</v>
      </c>
      <c r="K11" s="45">
        <f t="shared" si="3"/>
        <v>3.1910008619616814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29090700</v>
      </c>
      <c r="D13" s="35">
        <v>31123963</v>
      </c>
      <c r="E13" s="36">
        <f t="shared" si="0"/>
        <v>2033263</v>
      </c>
      <c r="F13" s="34">
        <v>32004500</v>
      </c>
      <c r="G13" s="35">
        <v>30700922</v>
      </c>
      <c r="H13" s="36">
        <f t="shared" si="1"/>
        <v>-1303578</v>
      </c>
      <c r="I13" s="36">
        <v>33474022</v>
      </c>
      <c r="J13" s="37">
        <f t="shared" si="2"/>
        <v>6.989391798753554</v>
      </c>
      <c r="K13" s="38">
        <f t="shared" si="3"/>
        <v>-4.0731084691215305</v>
      </c>
      <c r="L13" s="39">
        <f aca="true" t="shared" si="4" ref="L13:L18">IF($E$18=0,0,($E13/$E$18)*100)</f>
        <v>29.339353977024473</v>
      </c>
      <c r="M13" s="38">
        <f aca="true" t="shared" si="5" ref="M13:M18">IF($H$18=0,0,($H13/$H$18)*100)</f>
        <v>-36.5667413198808</v>
      </c>
      <c r="N13" s="86"/>
      <c r="O13" s="91"/>
    </row>
    <row r="14" spans="1:15" ht="12.75">
      <c r="A14" s="2"/>
      <c r="B14" s="33" t="s">
        <v>21</v>
      </c>
      <c r="C14" s="34">
        <v>2900050</v>
      </c>
      <c r="D14" s="35">
        <v>2400000</v>
      </c>
      <c r="E14" s="36">
        <f t="shared" si="0"/>
        <v>-500050</v>
      </c>
      <c r="F14" s="34">
        <v>3350100</v>
      </c>
      <c r="G14" s="35">
        <v>2400000</v>
      </c>
      <c r="H14" s="36">
        <f t="shared" si="1"/>
        <v>-950100</v>
      </c>
      <c r="I14" s="36">
        <v>2400000</v>
      </c>
      <c r="J14" s="37">
        <f t="shared" si="2"/>
        <v>-17.242806158514508</v>
      </c>
      <c r="K14" s="38">
        <f t="shared" si="3"/>
        <v>-28.360347452314855</v>
      </c>
      <c r="L14" s="39">
        <f t="shared" si="4"/>
        <v>-7.215566287396705</v>
      </c>
      <c r="M14" s="38">
        <f t="shared" si="5"/>
        <v>-26.651309647768485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11879600</v>
      </c>
      <c r="D16" s="35">
        <v>14327000</v>
      </c>
      <c r="E16" s="36">
        <f t="shared" si="0"/>
        <v>2447400</v>
      </c>
      <c r="F16" s="34">
        <v>13617600</v>
      </c>
      <c r="G16" s="35">
        <v>16401100</v>
      </c>
      <c r="H16" s="36">
        <f t="shared" si="1"/>
        <v>2783500</v>
      </c>
      <c r="I16" s="36">
        <v>18778800</v>
      </c>
      <c r="J16" s="37">
        <f t="shared" si="2"/>
        <v>20.601703761069395</v>
      </c>
      <c r="K16" s="38">
        <f t="shared" si="3"/>
        <v>20.440459405475266</v>
      </c>
      <c r="L16" s="39">
        <f t="shared" si="4"/>
        <v>35.31522234131526</v>
      </c>
      <c r="M16" s="38">
        <f t="shared" si="5"/>
        <v>78.08011830813975</v>
      </c>
      <c r="N16" s="86"/>
      <c r="O16" s="91"/>
    </row>
    <row r="17" spans="1:15" ht="12.75">
      <c r="A17" s="2"/>
      <c r="B17" s="33" t="s">
        <v>23</v>
      </c>
      <c r="C17" s="34">
        <v>29176035</v>
      </c>
      <c r="D17" s="35">
        <v>32125578</v>
      </c>
      <c r="E17" s="36">
        <f t="shared" si="0"/>
        <v>2949543</v>
      </c>
      <c r="F17" s="34">
        <v>31948899</v>
      </c>
      <c r="G17" s="35">
        <v>34984005</v>
      </c>
      <c r="H17" s="36">
        <f t="shared" si="1"/>
        <v>3035106</v>
      </c>
      <c r="I17" s="36">
        <v>38002746</v>
      </c>
      <c r="J17" s="53">
        <f t="shared" si="2"/>
        <v>10.109471694834477</v>
      </c>
      <c r="K17" s="38">
        <f t="shared" si="3"/>
        <v>9.499876662416442</v>
      </c>
      <c r="L17" s="39">
        <f t="shared" si="4"/>
        <v>42.560989969056976</v>
      </c>
      <c r="M17" s="38">
        <f t="shared" si="5"/>
        <v>85.13793265950953</v>
      </c>
      <c r="N17" s="86"/>
      <c r="O17" s="91"/>
    </row>
    <row r="18" spans="1:15" ht="12.75">
      <c r="A18" s="2"/>
      <c r="B18" s="40" t="s">
        <v>24</v>
      </c>
      <c r="C18" s="41">
        <v>73046385</v>
      </c>
      <c r="D18" s="42">
        <v>79976541</v>
      </c>
      <c r="E18" s="43">
        <f t="shared" si="0"/>
        <v>6930156</v>
      </c>
      <c r="F18" s="41">
        <v>80921099</v>
      </c>
      <c r="G18" s="42">
        <v>84486027</v>
      </c>
      <c r="H18" s="43">
        <f t="shared" si="1"/>
        <v>3564928</v>
      </c>
      <c r="I18" s="43">
        <v>92655568</v>
      </c>
      <c r="J18" s="54">
        <f t="shared" si="2"/>
        <v>9.48733602627974</v>
      </c>
      <c r="K18" s="45">
        <f t="shared" si="3"/>
        <v>4.405436955323605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4842218</v>
      </c>
      <c r="D19" s="58">
        <v>0</v>
      </c>
      <c r="E19" s="59">
        <f t="shared" si="0"/>
        <v>-4842218</v>
      </c>
      <c r="F19" s="60">
        <v>5097806</v>
      </c>
      <c r="G19" s="61">
        <v>4277742</v>
      </c>
      <c r="H19" s="62">
        <f t="shared" si="1"/>
        <v>-820064</v>
      </c>
      <c r="I19" s="62">
        <v>4267256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21853000</v>
      </c>
      <c r="D24" s="35">
        <v>20799000</v>
      </c>
      <c r="E24" s="36">
        <f t="shared" si="0"/>
        <v>-1054000</v>
      </c>
      <c r="F24" s="34">
        <v>18762000</v>
      </c>
      <c r="G24" s="35">
        <v>25015000</v>
      </c>
      <c r="H24" s="36">
        <f t="shared" si="1"/>
        <v>6253000</v>
      </c>
      <c r="I24" s="36">
        <v>30415000</v>
      </c>
      <c r="J24" s="37">
        <f t="shared" si="2"/>
        <v>-4.8231364114766855</v>
      </c>
      <c r="K24" s="38">
        <f t="shared" si="3"/>
        <v>33.3280034111502</v>
      </c>
      <c r="L24" s="39">
        <f>IF($E$26=0,0,($E24/$E$26)*100)</f>
        <v>131.42636258214148</v>
      </c>
      <c r="M24" s="38">
        <f>IF($H$26=0,0,($H24/$H$26)*100)</f>
        <v>95.20112055053134</v>
      </c>
      <c r="N24" s="86"/>
      <c r="O24" s="91"/>
    </row>
    <row r="25" spans="1:15" ht="12.75">
      <c r="A25" s="15"/>
      <c r="B25" s="33" t="s">
        <v>30</v>
      </c>
      <c r="C25" s="34">
        <v>240000</v>
      </c>
      <c r="D25" s="35">
        <v>492030</v>
      </c>
      <c r="E25" s="36">
        <f t="shared" si="0"/>
        <v>252030</v>
      </c>
      <c r="F25" s="34">
        <v>240000</v>
      </c>
      <c r="G25" s="35">
        <v>555200</v>
      </c>
      <c r="H25" s="36">
        <f t="shared" si="1"/>
        <v>315200</v>
      </c>
      <c r="I25" s="36">
        <v>419900</v>
      </c>
      <c r="J25" s="37">
        <f t="shared" si="2"/>
        <v>105.0125</v>
      </c>
      <c r="K25" s="38">
        <f t="shared" si="3"/>
        <v>131.33333333333331</v>
      </c>
      <c r="L25" s="39">
        <f>IF($E$26=0,0,($E25/$E$26)*100)</f>
        <v>-31.426362582141476</v>
      </c>
      <c r="M25" s="38">
        <f>IF($H$26=0,0,($H25/$H$26)*100)</f>
        <v>4.798879449468652</v>
      </c>
      <c r="N25" s="86"/>
      <c r="O25" s="91"/>
    </row>
    <row r="26" spans="1:15" ht="12.75">
      <c r="A26" s="15"/>
      <c r="B26" s="40" t="s">
        <v>31</v>
      </c>
      <c r="C26" s="41">
        <v>22093000</v>
      </c>
      <c r="D26" s="42">
        <v>21291030</v>
      </c>
      <c r="E26" s="43">
        <f t="shared" si="0"/>
        <v>-801970</v>
      </c>
      <c r="F26" s="41">
        <v>19002000</v>
      </c>
      <c r="G26" s="42">
        <v>25570200</v>
      </c>
      <c r="H26" s="43">
        <f t="shared" si="1"/>
        <v>6568200</v>
      </c>
      <c r="I26" s="43">
        <v>30834900</v>
      </c>
      <c r="J26" s="54">
        <f t="shared" si="2"/>
        <v>-3.6299732947087313</v>
      </c>
      <c r="K26" s="45">
        <f t="shared" si="3"/>
        <v>34.565835175244715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5100000</v>
      </c>
      <c r="D28" s="35">
        <v>20799000</v>
      </c>
      <c r="E28" s="36">
        <f t="shared" si="0"/>
        <v>15699000</v>
      </c>
      <c r="F28" s="34">
        <v>7298196</v>
      </c>
      <c r="G28" s="35">
        <v>25015000</v>
      </c>
      <c r="H28" s="36">
        <f t="shared" si="1"/>
        <v>17716804</v>
      </c>
      <c r="I28" s="36">
        <v>30415000</v>
      </c>
      <c r="J28" s="37">
        <f t="shared" si="2"/>
        <v>307.8235294117647</v>
      </c>
      <c r="K28" s="38">
        <f t="shared" si="3"/>
        <v>242.7559358504485</v>
      </c>
      <c r="L28" s="39">
        <f aca="true" t="shared" si="6" ref="L28:L33">IF($E$33=0,0,($E28/$E$33)*100)</f>
        <v>-1957.5545219896007</v>
      </c>
      <c r="M28" s="38">
        <f aca="true" t="shared" si="7" ref="M28:M33">IF($H$33=0,0,($H28/$H$33)*100)</f>
        <v>291.95662706194486</v>
      </c>
      <c r="N28" s="86"/>
      <c r="O28" s="91"/>
    </row>
    <row r="29" spans="1:15" ht="12.75">
      <c r="A29" s="15"/>
      <c r="B29" s="33" t="s">
        <v>34</v>
      </c>
      <c r="C29" s="34">
        <v>2050000</v>
      </c>
      <c r="D29" s="35">
        <v>0</v>
      </c>
      <c r="E29" s="36">
        <f t="shared" si="0"/>
        <v>-2050000</v>
      </c>
      <c r="F29" s="34">
        <v>0</v>
      </c>
      <c r="G29" s="35">
        <v>0</v>
      </c>
      <c r="H29" s="36">
        <f t="shared" si="1"/>
        <v>0</v>
      </c>
      <c r="I29" s="36">
        <v>0</v>
      </c>
      <c r="J29" s="37">
        <f t="shared" si="2"/>
        <v>-100</v>
      </c>
      <c r="K29" s="38">
        <f t="shared" si="3"/>
        <v>0</v>
      </c>
      <c r="L29" s="39">
        <f t="shared" si="6"/>
        <v>255.62053443395638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14203000</v>
      </c>
      <c r="D30" s="35">
        <v>0</v>
      </c>
      <c r="E30" s="36">
        <f t="shared" si="0"/>
        <v>-14203000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-100</v>
      </c>
      <c r="K30" s="38">
        <f t="shared" si="3"/>
        <v>0</v>
      </c>
      <c r="L30" s="39">
        <f t="shared" si="6"/>
        <v>1771.0138783246257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0</v>
      </c>
      <c r="D31" s="35">
        <v>0</v>
      </c>
      <c r="E31" s="36">
        <f t="shared" si="0"/>
        <v>0</v>
      </c>
      <c r="F31" s="34">
        <v>3032804</v>
      </c>
      <c r="G31" s="35">
        <v>0</v>
      </c>
      <c r="H31" s="36">
        <f t="shared" si="1"/>
        <v>-3032804</v>
      </c>
      <c r="I31" s="36">
        <v>0</v>
      </c>
      <c r="J31" s="37">
        <f t="shared" si="2"/>
        <v>0</v>
      </c>
      <c r="K31" s="38">
        <f t="shared" si="3"/>
        <v>-100</v>
      </c>
      <c r="L31" s="39">
        <f t="shared" si="6"/>
        <v>0</v>
      </c>
      <c r="M31" s="38">
        <f t="shared" si="7"/>
        <v>-49.977819158578185</v>
      </c>
      <c r="N31" s="86"/>
      <c r="O31" s="91"/>
    </row>
    <row r="32" spans="1:15" ht="12.75">
      <c r="A32" s="15"/>
      <c r="B32" s="33" t="s">
        <v>30</v>
      </c>
      <c r="C32" s="34">
        <v>740000</v>
      </c>
      <c r="D32" s="35">
        <v>492030</v>
      </c>
      <c r="E32" s="36">
        <f t="shared" si="0"/>
        <v>-247970</v>
      </c>
      <c r="F32" s="34">
        <v>9171000</v>
      </c>
      <c r="G32" s="35">
        <v>555300</v>
      </c>
      <c r="H32" s="36">
        <f t="shared" si="1"/>
        <v>-8615700</v>
      </c>
      <c r="I32" s="36">
        <v>604100</v>
      </c>
      <c r="J32" s="37">
        <f t="shared" si="2"/>
        <v>-33.509459459459464</v>
      </c>
      <c r="K32" s="38">
        <f t="shared" si="3"/>
        <v>-93.9450441609421</v>
      </c>
      <c r="L32" s="39">
        <f t="shared" si="6"/>
        <v>30.920109231018618</v>
      </c>
      <c r="M32" s="38">
        <f t="shared" si="7"/>
        <v>-141.9788079033667</v>
      </c>
      <c r="N32" s="86"/>
      <c r="O32" s="91"/>
    </row>
    <row r="33" spans="1:15" ht="13.5" thickBot="1">
      <c r="A33" s="15"/>
      <c r="B33" s="77" t="s">
        <v>37</v>
      </c>
      <c r="C33" s="78">
        <v>22093000</v>
      </c>
      <c r="D33" s="79">
        <v>21291030</v>
      </c>
      <c r="E33" s="80">
        <f t="shared" si="0"/>
        <v>-801970</v>
      </c>
      <c r="F33" s="78">
        <v>19502000</v>
      </c>
      <c r="G33" s="79">
        <v>25570300</v>
      </c>
      <c r="H33" s="80">
        <f t="shared" si="1"/>
        <v>6068300</v>
      </c>
      <c r="I33" s="80">
        <v>31019100</v>
      </c>
      <c r="J33" s="81">
        <f t="shared" si="2"/>
        <v>-3.6299732947087313</v>
      </c>
      <c r="K33" s="82">
        <f t="shared" si="3"/>
        <v>31.11629576453697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53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186625389</v>
      </c>
      <c r="D8" s="35">
        <v>186625000</v>
      </c>
      <c r="E8" s="36">
        <f>$D8-$C8</f>
        <v>-389</v>
      </c>
      <c r="F8" s="34">
        <v>201555420</v>
      </c>
      <c r="G8" s="35">
        <v>201555000</v>
      </c>
      <c r="H8" s="36">
        <f>$G8-$F8</f>
        <v>-420</v>
      </c>
      <c r="I8" s="36">
        <v>217680000</v>
      </c>
      <c r="J8" s="37">
        <f>IF($C8=0,0,($E8/$C8)*100)</f>
        <v>-0.00020843894932216322</v>
      </c>
      <c r="K8" s="38">
        <f>IF($F8=0,0,($H8/$F8)*100)</f>
        <v>-0.0002083794124712697</v>
      </c>
      <c r="L8" s="39">
        <f>IF($E$11=0,0,($E8/$E$11)*100)</f>
        <v>-0.0002393626117003472</v>
      </c>
      <c r="M8" s="38">
        <f>IF($H$11=0,0,($H8/$H$11)*100)</f>
        <v>-0.0002286810212284592</v>
      </c>
      <c r="N8" s="86"/>
      <c r="O8" s="91"/>
    </row>
    <row r="9" spans="1:15" ht="12.75">
      <c r="A9" s="2"/>
      <c r="B9" s="33" t="s">
        <v>16</v>
      </c>
      <c r="C9" s="34">
        <v>719337614</v>
      </c>
      <c r="D9" s="35">
        <v>768752000</v>
      </c>
      <c r="E9" s="36">
        <f>$D9-$C9</f>
        <v>49414386</v>
      </c>
      <c r="F9" s="34">
        <v>776884622</v>
      </c>
      <c r="G9" s="35">
        <v>832902000</v>
      </c>
      <c r="H9" s="36">
        <f>$G9-$F9</f>
        <v>56017378</v>
      </c>
      <c r="I9" s="36">
        <v>899533000</v>
      </c>
      <c r="J9" s="37">
        <f>IF($C9=0,0,($E9/$C9)*100)</f>
        <v>6.869428907689512</v>
      </c>
      <c r="K9" s="38">
        <f>IF($F9=0,0,($H9/$F9)*100)</f>
        <v>7.210514459121319</v>
      </c>
      <c r="L9" s="39">
        <f>IF($E$11=0,0,($E9/$E$11)*100)</f>
        <v>30.406057811128722</v>
      </c>
      <c r="M9" s="38">
        <f>IF($H$11=0,0,($H9/$H$11)*100)</f>
        <v>30.500264779953866</v>
      </c>
      <c r="N9" s="86"/>
      <c r="O9" s="91"/>
    </row>
    <row r="10" spans="1:15" ht="12.75">
      <c r="A10" s="2"/>
      <c r="B10" s="33" t="s">
        <v>17</v>
      </c>
      <c r="C10" s="34">
        <v>350865059</v>
      </c>
      <c r="D10" s="35">
        <v>463966000</v>
      </c>
      <c r="E10" s="36">
        <f aca="true" t="shared" si="0" ref="E10:E33">$D10-$C10</f>
        <v>113100941</v>
      </c>
      <c r="F10" s="34">
        <v>394339018</v>
      </c>
      <c r="G10" s="35">
        <v>521984000</v>
      </c>
      <c r="H10" s="36">
        <f aca="true" t="shared" si="1" ref="H10:H33">$G10-$F10</f>
        <v>127644982</v>
      </c>
      <c r="I10" s="36">
        <v>572842000</v>
      </c>
      <c r="J10" s="37">
        <f aca="true" t="shared" si="2" ref="J10:J33">IF($C10=0,0,($E10/$C10)*100)</f>
        <v>32.234882926886144</v>
      </c>
      <c r="K10" s="38">
        <f aca="true" t="shared" si="3" ref="K10:K33">IF($F10=0,0,($H10/$F10)*100)</f>
        <v>32.36935128747518</v>
      </c>
      <c r="L10" s="39">
        <f>IF($E$11=0,0,($E10/$E$11)*100)</f>
        <v>69.59418155148298</v>
      </c>
      <c r="M10" s="38">
        <f>IF($H$11=0,0,($H10/$H$11)*100)</f>
        <v>69.49996390106736</v>
      </c>
      <c r="N10" s="86"/>
      <c r="O10" s="91"/>
    </row>
    <row r="11" spans="1:15" ht="12.75">
      <c r="A11" s="15"/>
      <c r="B11" s="40" t="s">
        <v>18</v>
      </c>
      <c r="C11" s="41">
        <v>1256828062</v>
      </c>
      <c r="D11" s="42">
        <v>1419343000</v>
      </c>
      <c r="E11" s="43">
        <f t="shared" si="0"/>
        <v>162514938</v>
      </c>
      <c r="F11" s="41">
        <v>1372779060</v>
      </c>
      <c r="G11" s="42">
        <v>1556441000</v>
      </c>
      <c r="H11" s="43">
        <f t="shared" si="1"/>
        <v>183661940</v>
      </c>
      <c r="I11" s="43">
        <v>1690055000</v>
      </c>
      <c r="J11" s="44">
        <f t="shared" si="2"/>
        <v>12.930562494076456</v>
      </c>
      <c r="K11" s="45">
        <f t="shared" si="3"/>
        <v>13.378841894630881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415069325</v>
      </c>
      <c r="D13" s="35">
        <v>414752000</v>
      </c>
      <c r="E13" s="36">
        <f t="shared" si="0"/>
        <v>-317325</v>
      </c>
      <c r="F13" s="34">
        <v>440841091</v>
      </c>
      <c r="G13" s="35">
        <v>469673000</v>
      </c>
      <c r="H13" s="36">
        <f t="shared" si="1"/>
        <v>28831909</v>
      </c>
      <c r="I13" s="36">
        <v>499813000</v>
      </c>
      <c r="J13" s="37">
        <f t="shared" si="2"/>
        <v>-0.0764510844062013</v>
      </c>
      <c r="K13" s="38">
        <f t="shared" si="3"/>
        <v>6.540204529164456</v>
      </c>
      <c r="L13" s="39">
        <f aca="true" t="shared" si="4" ref="L13:L18">IF($E$18=0,0,($E13/$E$18)*100)</f>
        <v>-0.19525875740372658</v>
      </c>
      <c r="M13" s="38">
        <f aca="true" t="shared" si="5" ref="M13:M18">IF($H$18=0,0,($H13/$H$18)*100)</f>
        <v>15.698358081157151</v>
      </c>
      <c r="N13" s="86"/>
      <c r="O13" s="91"/>
    </row>
    <row r="14" spans="1:15" ht="12.75">
      <c r="A14" s="2"/>
      <c r="B14" s="33" t="s">
        <v>21</v>
      </c>
      <c r="C14" s="34">
        <v>0</v>
      </c>
      <c r="D14" s="35">
        <v>397010000</v>
      </c>
      <c r="E14" s="36">
        <f t="shared" si="0"/>
        <v>397010000</v>
      </c>
      <c r="F14" s="34">
        <v>0</v>
      </c>
      <c r="G14" s="35">
        <v>443840000</v>
      </c>
      <c r="H14" s="36">
        <f t="shared" si="1"/>
        <v>443840000</v>
      </c>
      <c r="I14" s="36">
        <v>496640000</v>
      </c>
      <c r="J14" s="37">
        <f t="shared" si="2"/>
        <v>0</v>
      </c>
      <c r="K14" s="38">
        <f t="shared" si="3"/>
        <v>0</v>
      </c>
      <c r="L14" s="39">
        <f t="shared" si="4"/>
        <v>244.29111881148188</v>
      </c>
      <c r="M14" s="38">
        <f t="shared" si="5"/>
        <v>241.6613915762841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407161679</v>
      </c>
      <c r="D16" s="35">
        <v>401021000</v>
      </c>
      <c r="E16" s="36">
        <f t="shared" si="0"/>
        <v>-6140679</v>
      </c>
      <c r="F16" s="34">
        <v>439243248</v>
      </c>
      <c r="G16" s="35">
        <v>429796000</v>
      </c>
      <c r="H16" s="36">
        <f t="shared" si="1"/>
        <v>-9447248</v>
      </c>
      <c r="I16" s="36">
        <v>463688000</v>
      </c>
      <c r="J16" s="37">
        <f t="shared" si="2"/>
        <v>-1.5081672261205112</v>
      </c>
      <c r="K16" s="38">
        <f t="shared" si="3"/>
        <v>-2.150800961202254</v>
      </c>
      <c r="L16" s="39">
        <f t="shared" si="4"/>
        <v>-3.778527853636361</v>
      </c>
      <c r="M16" s="38">
        <f t="shared" si="5"/>
        <v>-5.1438245724726634</v>
      </c>
      <c r="N16" s="86"/>
      <c r="O16" s="91"/>
    </row>
    <row r="17" spans="1:15" ht="12.75">
      <c r="A17" s="2"/>
      <c r="B17" s="33" t="s">
        <v>23</v>
      </c>
      <c r="C17" s="34">
        <v>434596878</v>
      </c>
      <c r="D17" s="35">
        <v>206560000</v>
      </c>
      <c r="E17" s="36">
        <f t="shared" si="0"/>
        <v>-228036878</v>
      </c>
      <c r="F17" s="34">
        <v>492694721</v>
      </c>
      <c r="G17" s="35">
        <v>213132000</v>
      </c>
      <c r="H17" s="36">
        <f t="shared" si="1"/>
        <v>-279562721</v>
      </c>
      <c r="I17" s="36">
        <v>229914000</v>
      </c>
      <c r="J17" s="53">
        <f t="shared" si="2"/>
        <v>-52.470896489044726</v>
      </c>
      <c r="K17" s="38">
        <f t="shared" si="3"/>
        <v>-56.74157020245403</v>
      </c>
      <c r="L17" s="39">
        <f t="shared" si="4"/>
        <v>-140.3173322004418</v>
      </c>
      <c r="M17" s="38">
        <f t="shared" si="5"/>
        <v>-152.2159250849686</v>
      </c>
      <c r="N17" s="86"/>
      <c r="O17" s="91"/>
    </row>
    <row r="18" spans="1:15" ht="12.75">
      <c r="A18" s="2"/>
      <c r="B18" s="40" t="s">
        <v>24</v>
      </c>
      <c r="C18" s="41">
        <v>1256827882</v>
      </c>
      <c r="D18" s="42">
        <v>1419343000</v>
      </c>
      <c r="E18" s="43">
        <f t="shared" si="0"/>
        <v>162515118</v>
      </c>
      <c r="F18" s="41">
        <v>1372779060</v>
      </c>
      <c r="G18" s="42">
        <v>1556441000</v>
      </c>
      <c r="H18" s="43">
        <f t="shared" si="1"/>
        <v>183661940</v>
      </c>
      <c r="I18" s="43">
        <v>1690055000</v>
      </c>
      <c r="J18" s="54">
        <f t="shared" si="2"/>
        <v>12.930578667732007</v>
      </c>
      <c r="K18" s="45">
        <f t="shared" si="3"/>
        <v>13.378841894630881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180</v>
      </c>
      <c r="D19" s="58">
        <v>0</v>
      </c>
      <c r="E19" s="59">
        <f t="shared" si="0"/>
        <v>-180</v>
      </c>
      <c r="F19" s="60">
        <v>0</v>
      </c>
      <c r="G19" s="61">
        <v>0</v>
      </c>
      <c r="H19" s="62">
        <f t="shared" si="1"/>
        <v>0</v>
      </c>
      <c r="I19" s="62">
        <v>0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209868029</v>
      </c>
      <c r="D24" s="35">
        <v>153104000</v>
      </c>
      <c r="E24" s="36">
        <f t="shared" si="0"/>
        <v>-56764029</v>
      </c>
      <c r="F24" s="34">
        <v>240590258</v>
      </c>
      <c r="G24" s="35">
        <v>208602000</v>
      </c>
      <c r="H24" s="36">
        <f t="shared" si="1"/>
        <v>-31988258</v>
      </c>
      <c r="I24" s="36">
        <v>241869000</v>
      </c>
      <c r="J24" s="37">
        <f t="shared" si="2"/>
        <v>-27.047487542754784</v>
      </c>
      <c r="K24" s="38">
        <f t="shared" si="3"/>
        <v>-13.29574117668555</v>
      </c>
      <c r="L24" s="39">
        <f>IF($E$26=0,0,($E24/$E$26)*100)</f>
        <v>112.93171305467773</v>
      </c>
      <c r="M24" s="38">
        <f>IF($H$26=0,0,($H24/$H$26)*100)</f>
        <v>100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6500000</v>
      </c>
      <c r="E25" s="36">
        <f t="shared" si="0"/>
        <v>6500000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-12.93171305467773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209868029</v>
      </c>
      <c r="D26" s="42">
        <v>159604000</v>
      </c>
      <c r="E26" s="43">
        <f t="shared" si="0"/>
        <v>-50264029</v>
      </c>
      <c r="F26" s="41">
        <v>240590258</v>
      </c>
      <c r="G26" s="42">
        <v>208602000</v>
      </c>
      <c r="H26" s="43">
        <f t="shared" si="1"/>
        <v>-31988258</v>
      </c>
      <c r="I26" s="43">
        <v>241869000</v>
      </c>
      <c r="J26" s="54">
        <f t="shared" si="2"/>
        <v>-23.950303073556764</v>
      </c>
      <c r="K26" s="45">
        <f t="shared" si="3"/>
        <v>-13.29574117668555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89640905</v>
      </c>
      <c r="D28" s="35">
        <v>79013000</v>
      </c>
      <c r="E28" s="36">
        <f t="shared" si="0"/>
        <v>-10627905</v>
      </c>
      <c r="F28" s="34">
        <v>113863592</v>
      </c>
      <c r="G28" s="35">
        <v>66870000</v>
      </c>
      <c r="H28" s="36">
        <f t="shared" si="1"/>
        <v>-46993592</v>
      </c>
      <c r="I28" s="36">
        <v>70508000</v>
      </c>
      <c r="J28" s="37">
        <f t="shared" si="2"/>
        <v>-11.856088467647666</v>
      </c>
      <c r="K28" s="38">
        <f t="shared" si="3"/>
        <v>-41.271833405712336</v>
      </c>
      <c r="L28" s="39">
        <f aca="true" t="shared" si="6" ref="L28:L33">IF($E$33=0,0,($E28/$E$33)*100)</f>
        <v>21.14415658959611</v>
      </c>
      <c r="M28" s="38">
        <f aca="true" t="shared" si="7" ref="M28:M33">IF($H$33=0,0,($H28/$H$33)*100)</f>
        <v>146.90888137766052</v>
      </c>
      <c r="N28" s="86"/>
      <c r="O28" s="91"/>
    </row>
    <row r="29" spans="1:15" ht="12.75">
      <c r="A29" s="15"/>
      <c r="B29" s="33" t="s">
        <v>34</v>
      </c>
      <c r="C29" s="34">
        <v>7461666</v>
      </c>
      <c r="D29" s="35">
        <v>13436000</v>
      </c>
      <c r="E29" s="36">
        <f t="shared" si="0"/>
        <v>5974334</v>
      </c>
      <c r="F29" s="34">
        <v>16146666</v>
      </c>
      <c r="G29" s="35">
        <v>3550000</v>
      </c>
      <c r="H29" s="36">
        <f t="shared" si="1"/>
        <v>-12596666</v>
      </c>
      <c r="I29" s="36">
        <v>10550000</v>
      </c>
      <c r="J29" s="37">
        <f t="shared" si="2"/>
        <v>80.06702524610456</v>
      </c>
      <c r="K29" s="38">
        <f t="shared" si="3"/>
        <v>-78.0140370773756</v>
      </c>
      <c r="L29" s="39">
        <f t="shared" si="6"/>
        <v>-11.885903535508465</v>
      </c>
      <c r="M29" s="38">
        <f t="shared" si="7"/>
        <v>39.379030893148354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39160000</v>
      </c>
      <c r="H30" s="36">
        <f t="shared" si="1"/>
        <v>39160000</v>
      </c>
      <c r="I30" s="36">
        <v>40765000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-122.41992045956363</v>
      </c>
      <c r="N30" s="86"/>
      <c r="O30" s="91"/>
    </row>
    <row r="31" spans="1:15" ht="25.5">
      <c r="A31" s="15"/>
      <c r="B31" s="98" t="s">
        <v>36</v>
      </c>
      <c r="C31" s="34">
        <v>55779258</v>
      </c>
      <c r="D31" s="35">
        <v>33442000</v>
      </c>
      <c r="E31" s="36">
        <f t="shared" si="0"/>
        <v>-22337258</v>
      </c>
      <c r="F31" s="34">
        <v>64390000</v>
      </c>
      <c r="G31" s="35">
        <v>63409000</v>
      </c>
      <c r="H31" s="36">
        <f t="shared" si="1"/>
        <v>-981000</v>
      </c>
      <c r="I31" s="36">
        <v>93381000</v>
      </c>
      <c r="J31" s="37">
        <f t="shared" si="2"/>
        <v>-40.04581416267674</v>
      </c>
      <c r="K31" s="38">
        <f t="shared" si="3"/>
        <v>-1.5235284982140085</v>
      </c>
      <c r="L31" s="39">
        <f t="shared" si="6"/>
        <v>44.439847828354544</v>
      </c>
      <c r="M31" s="38">
        <f t="shared" si="7"/>
        <v>3.0667503056902943</v>
      </c>
      <c r="N31" s="86"/>
      <c r="O31" s="91"/>
    </row>
    <row r="32" spans="1:15" ht="12.75">
      <c r="A32" s="15"/>
      <c r="B32" s="33" t="s">
        <v>30</v>
      </c>
      <c r="C32" s="34">
        <v>56986200</v>
      </c>
      <c r="D32" s="35">
        <v>33713000</v>
      </c>
      <c r="E32" s="36">
        <f t="shared" si="0"/>
        <v>-23273200</v>
      </c>
      <c r="F32" s="34">
        <v>46190000</v>
      </c>
      <c r="G32" s="35">
        <v>35613000</v>
      </c>
      <c r="H32" s="36">
        <f t="shared" si="1"/>
        <v>-10577000</v>
      </c>
      <c r="I32" s="36">
        <v>26665000</v>
      </c>
      <c r="J32" s="37">
        <f t="shared" si="2"/>
        <v>-40.84006303280444</v>
      </c>
      <c r="K32" s="38">
        <f t="shared" si="3"/>
        <v>-22.898895864905825</v>
      </c>
      <c r="L32" s="39">
        <f t="shared" si="6"/>
        <v>46.3018991175578</v>
      </c>
      <c r="M32" s="38">
        <f t="shared" si="7"/>
        <v>33.06525788306447</v>
      </c>
      <c r="N32" s="86"/>
      <c r="O32" s="91"/>
    </row>
    <row r="33" spans="1:15" ht="13.5" thickBot="1">
      <c r="A33" s="15"/>
      <c r="B33" s="77" t="s">
        <v>37</v>
      </c>
      <c r="C33" s="78">
        <v>209868029</v>
      </c>
      <c r="D33" s="79">
        <v>159604000</v>
      </c>
      <c r="E33" s="80">
        <f t="shared" si="0"/>
        <v>-50264029</v>
      </c>
      <c r="F33" s="78">
        <v>240590258</v>
      </c>
      <c r="G33" s="79">
        <v>208602000</v>
      </c>
      <c r="H33" s="80">
        <f t="shared" si="1"/>
        <v>-31988258</v>
      </c>
      <c r="I33" s="80">
        <v>241869000</v>
      </c>
      <c r="J33" s="81">
        <f t="shared" si="2"/>
        <v>-23.950303073556764</v>
      </c>
      <c r="K33" s="82">
        <f t="shared" si="3"/>
        <v>-13.29574117668555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54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11561000</v>
      </c>
      <c r="D8" s="35">
        <v>11880000</v>
      </c>
      <c r="E8" s="36">
        <f>$D8-$C8</f>
        <v>319000</v>
      </c>
      <c r="F8" s="34">
        <v>12092806</v>
      </c>
      <c r="G8" s="35">
        <v>12616560</v>
      </c>
      <c r="H8" s="36">
        <f>$G8-$F8</f>
        <v>523754</v>
      </c>
      <c r="I8" s="36">
        <v>13360937</v>
      </c>
      <c r="J8" s="37">
        <f>IF($C8=0,0,($E8/$C8)*100)</f>
        <v>2.759276879162702</v>
      </c>
      <c r="K8" s="38">
        <f>IF($F8=0,0,($H8/$F8)*100)</f>
        <v>4.331120502553336</v>
      </c>
      <c r="L8" s="39">
        <f>IF($E$11=0,0,($E8/$E$11)*100)</f>
        <v>1.8737660824491145</v>
      </c>
      <c r="M8" s="38">
        <f>IF($H$11=0,0,($H8/$H$11)*100)</f>
        <v>2.8984987523683805</v>
      </c>
      <c r="N8" s="86"/>
      <c r="O8" s="91"/>
    </row>
    <row r="9" spans="1:15" ht="12.75">
      <c r="A9" s="2"/>
      <c r="B9" s="33" t="s">
        <v>16</v>
      </c>
      <c r="C9" s="34">
        <v>77216086</v>
      </c>
      <c r="D9" s="35">
        <v>0</v>
      </c>
      <c r="E9" s="36">
        <f>$D9-$C9</f>
        <v>-77216086</v>
      </c>
      <c r="F9" s="34">
        <v>80768027</v>
      </c>
      <c r="G9" s="35">
        <v>0</v>
      </c>
      <c r="H9" s="36">
        <f>$G9-$F9</f>
        <v>-80768027</v>
      </c>
      <c r="I9" s="36">
        <v>0</v>
      </c>
      <c r="J9" s="37">
        <f>IF($C9=0,0,($E9/$C9)*100)</f>
        <v>-100</v>
      </c>
      <c r="K9" s="38">
        <f>IF($F9=0,0,($H9/$F9)*100)</f>
        <v>-100</v>
      </c>
      <c r="L9" s="39">
        <f>IF($E$11=0,0,($E9/$E$11)*100)</f>
        <v>-453.55762685352323</v>
      </c>
      <c r="M9" s="38">
        <f>IF($H$11=0,0,($H9/$H$11)*100)</f>
        <v>-446.9770645966535</v>
      </c>
      <c r="N9" s="86"/>
      <c r="O9" s="91"/>
    </row>
    <row r="10" spans="1:15" ht="12.75">
      <c r="A10" s="2"/>
      <c r="B10" s="33" t="s">
        <v>17</v>
      </c>
      <c r="C10" s="34">
        <v>132481774</v>
      </c>
      <c r="D10" s="35">
        <v>226403397</v>
      </c>
      <c r="E10" s="36">
        <f aca="true" t="shared" si="0" ref="E10:E33">$D10-$C10</f>
        <v>93921623</v>
      </c>
      <c r="F10" s="34">
        <v>143312948</v>
      </c>
      <c r="G10" s="35">
        <v>241627058</v>
      </c>
      <c r="H10" s="36">
        <f aca="true" t="shared" si="1" ref="H10:H33">$G10-$F10</f>
        <v>98314110</v>
      </c>
      <c r="I10" s="36">
        <v>255793175</v>
      </c>
      <c r="J10" s="37">
        <f aca="true" t="shared" si="2" ref="J10:J33">IF($C10=0,0,($E10/$C10)*100)</f>
        <v>70.89399557708217</v>
      </c>
      <c r="K10" s="38">
        <f aca="true" t="shared" si="3" ref="K10:K33">IF($F10=0,0,($H10/$F10)*100)</f>
        <v>68.60099619191422</v>
      </c>
      <c r="L10" s="39">
        <f>IF($E$11=0,0,($E10/$E$11)*100)</f>
        <v>551.6838607710741</v>
      </c>
      <c r="M10" s="38">
        <f>IF($H$11=0,0,($H10/$H$11)*100)</f>
        <v>544.0785658442851</v>
      </c>
      <c r="N10" s="86"/>
      <c r="O10" s="91"/>
    </row>
    <row r="11" spans="1:15" ht="12.75">
      <c r="A11" s="15"/>
      <c r="B11" s="40" t="s">
        <v>18</v>
      </c>
      <c r="C11" s="41">
        <v>221258860</v>
      </c>
      <c r="D11" s="42">
        <v>238283397</v>
      </c>
      <c r="E11" s="43">
        <f t="shared" si="0"/>
        <v>17024537</v>
      </c>
      <c r="F11" s="41">
        <v>236173781</v>
      </c>
      <c r="G11" s="42">
        <v>254243618</v>
      </c>
      <c r="H11" s="43">
        <f t="shared" si="1"/>
        <v>18069837</v>
      </c>
      <c r="I11" s="43">
        <v>269154112</v>
      </c>
      <c r="J11" s="44">
        <f t="shared" si="2"/>
        <v>7.69439786501657</v>
      </c>
      <c r="K11" s="45">
        <f t="shared" si="3"/>
        <v>7.6510766451251415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46458251</v>
      </c>
      <c r="D13" s="35">
        <v>51553412</v>
      </c>
      <c r="E13" s="36">
        <f t="shared" si="0"/>
        <v>5095161</v>
      </c>
      <c r="F13" s="34">
        <v>48595335</v>
      </c>
      <c r="G13" s="35">
        <v>57615296</v>
      </c>
      <c r="H13" s="36">
        <f t="shared" si="1"/>
        <v>9019961</v>
      </c>
      <c r="I13" s="36">
        <v>59824217</v>
      </c>
      <c r="J13" s="37">
        <f t="shared" si="2"/>
        <v>10.967182126593617</v>
      </c>
      <c r="K13" s="38">
        <f t="shared" si="3"/>
        <v>18.561372197557645</v>
      </c>
      <c r="L13" s="39">
        <f aca="true" t="shared" si="4" ref="L13:L18">IF($E$18=0,0,($E13/$E$18)*100)</f>
        <v>-46.11923223454152</v>
      </c>
      <c r="M13" s="38">
        <f aca="true" t="shared" si="5" ref="M13:M18">IF($H$18=0,0,($H13/$H$18)*100)</f>
        <v>-111.17290012033101</v>
      </c>
      <c r="N13" s="86"/>
      <c r="O13" s="91"/>
    </row>
    <row r="14" spans="1:15" ht="12.75">
      <c r="A14" s="2"/>
      <c r="B14" s="33" t="s">
        <v>21</v>
      </c>
      <c r="C14" s="34">
        <v>0</v>
      </c>
      <c r="D14" s="35">
        <v>0</v>
      </c>
      <c r="E14" s="36">
        <f t="shared" si="0"/>
        <v>0</v>
      </c>
      <c r="F14" s="34">
        <v>0</v>
      </c>
      <c r="G14" s="35">
        <v>0</v>
      </c>
      <c r="H14" s="36">
        <f t="shared" si="1"/>
        <v>0</v>
      </c>
      <c r="I14" s="36">
        <v>0</v>
      </c>
      <c r="J14" s="37">
        <f t="shared" si="2"/>
        <v>0</v>
      </c>
      <c r="K14" s="38">
        <f t="shared" si="3"/>
        <v>0</v>
      </c>
      <c r="L14" s="39">
        <f t="shared" si="4"/>
        <v>0</v>
      </c>
      <c r="M14" s="38">
        <f t="shared" si="5"/>
        <v>0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41538321</v>
      </c>
      <c r="D16" s="35">
        <v>46295600</v>
      </c>
      <c r="E16" s="36">
        <f t="shared" si="0"/>
        <v>4757279</v>
      </c>
      <c r="F16" s="34">
        <v>48651084</v>
      </c>
      <c r="G16" s="35">
        <v>49165927</v>
      </c>
      <c r="H16" s="36">
        <f t="shared" si="1"/>
        <v>514843</v>
      </c>
      <c r="I16" s="36">
        <v>52066717</v>
      </c>
      <c r="J16" s="37">
        <f t="shared" si="2"/>
        <v>11.452747452165916</v>
      </c>
      <c r="K16" s="38">
        <f t="shared" si="3"/>
        <v>1.0582354136240828</v>
      </c>
      <c r="L16" s="39">
        <f t="shared" si="4"/>
        <v>-43.06086795010156</v>
      </c>
      <c r="M16" s="38">
        <f t="shared" si="5"/>
        <v>-6.345547327383298</v>
      </c>
      <c r="N16" s="86"/>
      <c r="O16" s="91"/>
    </row>
    <row r="17" spans="1:15" ht="12.75">
      <c r="A17" s="2"/>
      <c r="B17" s="33" t="s">
        <v>23</v>
      </c>
      <c r="C17" s="34">
        <v>161334639</v>
      </c>
      <c r="D17" s="35">
        <v>140434398</v>
      </c>
      <c r="E17" s="36">
        <f t="shared" si="0"/>
        <v>-20900241</v>
      </c>
      <c r="F17" s="34">
        <v>162636414</v>
      </c>
      <c r="G17" s="35">
        <v>144988157</v>
      </c>
      <c r="H17" s="36">
        <f t="shared" si="1"/>
        <v>-17648257</v>
      </c>
      <c r="I17" s="36">
        <v>153583296</v>
      </c>
      <c r="J17" s="53">
        <f t="shared" si="2"/>
        <v>-12.954589993535116</v>
      </c>
      <c r="K17" s="38">
        <f t="shared" si="3"/>
        <v>-10.851356449607897</v>
      </c>
      <c r="L17" s="39">
        <f t="shared" si="4"/>
        <v>189.1801001846431</v>
      </c>
      <c r="M17" s="38">
        <f t="shared" si="5"/>
        <v>217.51844744771432</v>
      </c>
      <c r="N17" s="86"/>
      <c r="O17" s="91"/>
    </row>
    <row r="18" spans="1:15" ht="12.75">
      <c r="A18" s="2"/>
      <c r="B18" s="40" t="s">
        <v>24</v>
      </c>
      <c r="C18" s="41">
        <v>249331211</v>
      </c>
      <c r="D18" s="42">
        <v>238283410</v>
      </c>
      <c r="E18" s="43">
        <f t="shared" si="0"/>
        <v>-11047801</v>
      </c>
      <c r="F18" s="41">
        <v>259882833</v>
      </c>
      <c r="G18" s="42">
        <v>251769380</v>
      </c>
      <c r="H18" s="43">
        <f t="shared" si="1"/>
        <v>-8113453</v>
      </c>
      <c r="I18" s="43">
        <v>265474230</v>
      </c>
      <c r="J18" s="54">
        <f t="shared" si="2"/>
        <v>-4.430973946538927</v>
      </c>
      <c r="K18" s="45">
        <f t="shared" si="3"/>
        <v>-3.1219657359976525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-28072351</v>
      </c>
      <c r="D19" s="58">
        <v>-13</v>
      </c>
      <c r="E19" s="59">
        <f t="shared" si="0"/>
        <v>28072338</v>
      </c>
      <c r="F19" s="60">
        <v>-23709052</v>
      </c>
      <c r="G19" s="61">
        <v>2474238</v>
      </c>
      <c r="H19" s="62">
        <f t="shared" si="1"/>
        <v>26183290</v>
      </c>
      <c r="I19" s="62">
        <v>3679882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14237904</v>
      </c>
      <c r="D24" s="35">
        <v>43718492</v>
      </c>
      <c r="E24" s="36">
        <f t="shared" si="0"/>
        <v>29480588</v>
      </c>
      <c r="F24" s="34">
        <v>15219277</v>
      </c>
      <c r="G24" s="35">
        <v>45642331</v>
      </c>
      <c r="H24" s="36">
        <f t="shared" si="1"/>
        <v>30423054</v>
      </c>
      <c r="I24" s="36">
        <v>2774850</v>
      </c>
      <c r="J24" s="37">
        <f t="shared" si="2"/>
        <v>207.05707806429933</v>
      </c>
      <c r="K24" s="38">
        <f t="shared" si="3"/>
        <v>199.89815547742512</v>
      </c>
      <c r="L24" s="39">
        <f>IF($E$26=0,0,($E24/$E$26)*100)</f>
        <v>88.73040934542523</v>
      </c>
      <c r="M24" s="38">
        <f>IF($H$26=0,0,($H24/$H$26)*100)</f>
        <v>201.0187362767442</v>
      </c>
      <c r="N24" s="86"/>
      <c r="O24" s="91"/>
    </row>
    <row r="25" spans="1:15" ht="12.75">
      <c r="A25" s="15"/>
      <c r="B25" s="33" t="s">
        <v>30</v>
      </c>
      <c r="C25" s="34">
        <v>14303690</v>
      </c>
      <c r="D25" s="35">
        <v>18048000</v>
      </c>
      <c r="E25" s="36">
        <f t="shared" si="0"/>
        <v>3744310</v>
      </c>
      <c r="F25" s="34">
        <v>15288617</v>
      </c>
      <c r="G25" s="35">
        <v>0</v>
      </c>
      <c r="H25" s="36">
        <f t="shared" si="1"/>
        <v>-15288617</v>
      </c>
      <c r="I25" s="36">
        <v>0</v>
      </c>
      <c r="J25" s="37">
        <f t="shared" si="2"/>
        <v>26.177231189993634</v>
      </c>
      <c r="K25" s="38">
        <f t="shared" si="3"/>
        <v>-100</v>
      </c>
      <c r="L25" s="39">
        <f>IF($E$26=0,0,($E25/$E$26)*100)</f>
        <v>11.26959065457477</v>
      </c>
      <c r="M25" s="38">
        <f>IF($H$26=0,0,($H25/$H$26)*100)</f>
        <v>-101.01873627674422</v>
      </c>
      <c r="N25" s="86"/>
      <c r="O25" s="91"/>
    </row>
    <row r="26" spans="1:15" ht="12.75">
      <c r="A26" s="15"/>
      <c r="B26" s="40" t="s">
        <v>31</v>
      </c>
      <c r="C26" s="41">
        <v>28541594</v>
      </c>
      <c r="D26" s="42">
        <v>61766492</v>
      </c>
      <c r="E26" s="43">
        <f t="shared" si="0"/>
        <v>33224898</v>
      </c>
      <c r="F26" s="41">
        <v>30507894</v>
      </c>
      <c r="G26" s="42">
        <v>45642331</v>
      </c>
      <c r="H26" s="43">
        <f t="shared" si="1"/>
        <v>15134437</v>
      </c>
      <c r="I26" s="43">
        <v>2774850</v>
      </c>
      <c r="J26" s="54">
        <f t="shared" si="2"/>
        <v>116.40869812667086</v>
      </c>
      <c r="K26" s="45">
        <f t="shared" si="3"/>
        <v>49.608265323066874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16865919</v>
      </c>
      <c r="D28" s="35">
        <v>15147320</v>
      </c>
      <c r="E28" s="36">
        <f t="shared" si="0"/>
        <v>-1718599</v>
      </c>
      <c r="F28" s="34">
        <v>17726081</v>
      </c>
      <c r="G28" s="35">
        <v>0</v>
      </c>
      <c r="H28" s="36">
        <f t="shared" si="1"/>
        <v>-17726081</v>
      </c>
      <c r="I28" s="36">
        <v>0</v>
      </c>
      <c r="J28" s="37">
        <f t="shared" si="2"/>
        <v>-10.189773827325983</v>
      </c>
      <c r="K28" s="38">
        <f t="shared" si="3"/>
        <v>-100</v>
      </c>
      <c r="L28" s="39">
        <f aca="true" t="shared" si="6" ref="L28:L33">IF($E$33=0,0,($E28/$E$33)*100)</f>
        <v>-5.17262385576022</v>
      </c>
      <c r="M28" s="38">
        <f aca="true" t="shared" si="7" ref="M28:M33">IF($H$33=0,0,($H28/$H$33)*100)</f>
        <v>-117.12415202494815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7600000</v>
      </c>
      <c r="E29" s="36">
        <f t="shared" si="0"/>
        <v>7600000</v>
      </c>
      <c r="F29" s="34">
        <v>0</v>
      </c>
      <c r="G29" s="35">
        <v>0</v>
      </c>
      <c r="H29" s="36">
        <f t="shared" si="1"/>
        <v>0</v>
      </c>
      <c r="I29" s="36">
        <v>0</v>
      </c>
      <c r="J29" s="37">
        <f t="shared" si="2"/>
        <v>0</v>
      </c>
      <c r="K29" s="38">
        <f t="shared" si="3"/>
        <v>0</v>
      </c>
      <c r="L29" s="39">
        <f t="shared" si="6"/>
        <v>22.874411834161236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1576500</v>
      </c>
      <c r="D31" s="35">
        <v>25966213</v>
      </c>
      <c r="E31" s="36">
        <f t="shared" si="0"/>
        <v>24389713</v>
      </c>
      <c r="F31" s="34">
        <v>1656902</v>
      </c>
      <c r="G31" s="35">
        <v>43910331</v>
      </c>
      <c r="H31" s="36">
        <f t="shared" si="1"/>
        <v>42253429</v>
      </c>
      <c r="I31" s="36">
        <v>52722149</v>
      </c>
      <c r="J31" s="37">
        <f t="shared" si="2"/>
        <v>1547.0797970187123</v>
      </c>
      <c r="K31" s="38">
        <f t="shared" si="3"/>
        <v>2550.1465385399983</v>
      </c>
      <c r="L31" s="39">
        <f t="shared" si="6"/>
        <v>73.40793943144686</v>
      </c>
      <c r="M31" s="38">
        <f t="shared" si="7"/>
        <v>279.18731962080915</v>
      </c>
      <c r="N31" s="86"/>
      <c r="O31" s="91"/>
    </row>
    <row r="32" spans="1:15" ht="12.75">
      <c r="A32" s="15"/>
      <c r="B32" s="33" t="s">
        <v>30</v>
      </c>
      <c r="C32" s="34">
        <v>10099175</v>
      </c>
      <c r="D32" s="35">
        <v>13052959</v>
      </c>
      <c r="E32" s="36">
        <f t="shared" si="0"/>
        <v>2953784</v>
      </c>
      <c r="F32" s="34">
        <v>11124911</v>
      </c>
      <c r="G32" s="35">
        <v>1732000</v>
      </c>
      <c r="H32" s="36">
        <f t="shared" si="1"/>
        <v>-9392911</v>
      </c>
      <c r="I32" s="36">
        <v>2774850</v>
      </c>
      <c r="J32" s="37">
        <f t="shared" si="2"/>
        <v>29.24777518955756</v>
      </c>
      <c r="K32" s="38">
        <f t="shared" si="3"/>
        <v>-84.4313361248463</v>
      </c>
      <c r="L32" s="39">
        <f t="shared" si="6"/>
        <v>8.89027259015212</v>
      </c>
      <c r="M32" s="38">
        <f t="shared" si="7"/>
        <v>-62.06316759586101</v>
      </c>
      <c r="N32" s="86"/>
      <c r="O32" s="91"/>
    </row>
    <row r="33" spans="1:15" ht="13.5" thickBot="1">
      <c r="A33" s="15"/>
      <c r="B33" s="77" t="s">
        <v>37</v>
      </c>
      <c r="C33" s="78">
        <v>28541594</v>
      </c>
      <c r="D33" s="79">
        <v>61766492</v>
      </c>
      <c r="E33" s="80">
        <f t="shared" si="0"/>
        <v>33224898</v>
      </c>
      <c r="F33" s="78">
        <v>30507894</v>
      </c>
      <c r="G33" s="79">
        <v>45642331</v>
      </c>
      <c r="H33" s="80">
        <f t="shared" si="1"/>
        <v>15134437</v>
      </c>
      <c r="I33" s="80">
        <v>55496999</v>
      </c>
      <c r="J33" s="81">
        <f t="shared" si="2"/>
        <v>116.40869812667086</v>
      </c>
      <c r="K33" s="82">
        <f t="shared" si="3"/>
        <v>49.608265323066874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55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0</v>
      </c>
      <c r="D8" s="35">
        <v>0</v>
      </c>
      <c r="E8" s="36">
        <f>$D8-$C8</f>
        <v>0</v>
      </c>
      <c r="F8" s="34">
        <v>0</v>
      </c>
      <c r="G8" s="35">
        <v>0</v>
      </c>
      <c r="H8" s="36">
        <f>$G8-$F8</f>
        <v>0</v>
      </c>
      <c r="I8" s="36">
        <v>0</v>
      </c>
      <c r="J8" s="37">
        <f>IF($C8=0,0,($E8/$C8)*100)</f>
        <v>0</v>
      </c>
      <c r="K8" s="38">
        <f>IF($F8=0,0,($H8/$F8)*100)</f>
        <v>0</v>
      </c>
      <c r="L8" s="39">
        <f>IF($E$11=0,0,($E8/$E$11)*100)</f>
        <v>0</v>
      </c>
      <c r="M8" s="38">
        <f>IF($H$11=0,0,($H8/$H$11)*100)</f>
        <v>0</v>
      </c>
      <c r="N8" s="86"/>
      <c r="O8" s="91"/>
    </row>
    <row r="9" spans="1:15" ht="12.75">
      <c r="A9" s="2"/>
      <c r="B9" s="33" t="s">
        <v>16</v>
      </c>
      <c r="C9" s="34">
        <v>0</v>
      </c>
      <c r="D9" s="35">
        <v>0</v>
      </c>
      <c r="E9" s="36">
        <f>$D9-$C9</f>
        <v>0</v>
      </c>
      <c r="F9" s="34">
        <v>0</v>
      </c>
      <c r="G9" s="35">
        <v>0</v>
      </c>
      <c r="H9" s="36">
        <f>$G9-$F9</f>
        <v>0</v>
      </c>
      <c r="I9" s="36">
        <v>0</v>
      </c>
      <c r="J9" s="37">
        <f>IF($C9=0,0,($E9/$C9)*100)</f>
        <v>0</v>
      </c>
      <c r="K9" s="38">
        <f>IF($F9=0,0,($H9/$F9)*100)</f>
        <v>0</v>
      </c>
      <c r="L9" s="39">
        <f>IF($E$11=0,0,($E9/$E$11)*100)</f>
        <v>0</v>
      </c>
      <c r="M9" s="38">
        <f>IF($H$11=0,0,($H9/$H$11)*100)</f>
        <v>0</v>
      </c>
      <c r="N9" s="86"/>
      <c r="O9" s="91"/>
    </row>
    <row r="10" spans="1:15" ht="12.75">
      <c r="A10" s="2"/>
      <c r="B10" s="33" t="s">
        <v>17</v>
      </c>
      <c r="C10" s="34">
        <v>98554250</v>
      </c>
      <c r="D10" s="35">
        <v>96667000</v>
      </c>
      <c r="E10" s="36">
        <f aca="true" t="shared" si="0" ref="E10:E33">$D10-$C10</f>
        <v>-1887250</v>
      </c>
      <c r="F10" s="34">
        <v>105623075</v>
      </c>
      <c r="G10" s="35">
        <v>102205500</v>
      </c>
      <c r="H10" s="36">
        <f aca="true" t="shared" si="1" ref="H10:H33">$G10-$F10</f>
        <v>-3417575</v>
      </c>
      <c r="I10" s="36">
        <v>104779500</v>
      </c>
      <c r="J10" s="37">
        <f aca="true" t="shared" si="2" ref="J10:J33">IF($C10=0,0,($E10/$C10)*100)</f>
        <v>-1.9149351752968544</v>
      </c>
      <c r="K10" s="38">
        <f aca="true" t="shared" si="3" ref="K10:K33">IF($F10=0,0,($H10/$F10)*100)</f>
        <v>-3.2356329334286094</v>
      </c>
      <c r="L10" s="39">
        <f>IF($E$11=0,0,($E10/$E$11)*100)</f>
        <v>100</v>
      </c>
      <c r="M10" s="38">
        <f>IF($H$11=0,0,($H10/$H$11)*100)</f>
        <v>100</v>
      </c>
      <c r="N10" s="86"/>
      <c r="O10" s="91"/>
    </row>
    <row r="11" spans="1:15" ht="12.75">
      <c r="A11" s="15"/>
      <c r="B11" s="40" t="s">
        <v>18</v>
      </c>
      <c r="C11" s="41">
        <v>98554250</v>
      </c>
      <c r="D11" s="42">
        <v>96667000</v>
      </c>
      <c r="E11" s="43">
        <f t="shared" si="0"/>
        <v>-1887250</v>
      </c>
      <c r="F11" s="41">
        <v>105623075</v>
      </c>
      <c r="G11" s="42">
        <v>102205500</v>
      </c>
      <c r="H11" s="43">
        <f t="shared" si="1"/>
        <v>-3417575</v>
      </c>
      <c r="I11" s="43">
        <v>104779500</v>
      </c>
      <c r="J11" s="44">
        <f t="shared" si="2"/>
        <v>-1.9149351752968544</v>
      </c>
      <c r="K11" s="45">
        <f t="shared" si="3"/>
        <v>-3.2356329334286094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44704672</v>
      </c>
      <c r="D13" s="35">
        <v>44565000</v>
      </c>
      <c r="E13" s="36">
        <f t="shared" si="0"/>
        <v>-139672</v>
      </c>
      <c r="F13" s="34">
        <v>49175133</v>
      </c>
      <c r="G13" s="35">
        <v>47616000</v>
      </c>
      <c r="H13" s="36">
        <f t="shared" si="1"/>
        <v>-1559133</v>
      </c>
      <c r="I13" s="36">
        <v>51426000</v>
      </c>
      <c r="J13" s="37">
        <f t="shared" si="2"/>
        <v>-0.31243266922973956</v>
      </c>
      <c r="K13" s="38">
        <f t="shared" si="3"/>
        <v>-3.170572004350247</v>
      </c>
      <c r="L13" s="39">
        <f aca="true" t="shared" si="4" ref="L13:L18">IF($E$18=0,0,($E13/$E$18)*100)</f>
        <v>4.261454994346414</v>
      </c>
      <c r="M13" s="38">
        <f aca="true" t="shared" si="5" ref="M13:M18">IF($H$18=0,0,($H13/$H$18)*100)</f>
        <v>-306.36352561129934</v>
      </c>
      <c r="N13" s="86"/>
      <c r="O13" s="91"/>
    </row>
    <row r="14" spans="1:15" ht="12.75">
      <c r="A14" s="2"/>
      <c r="B14" s="33" t="s">
        <v>21</v>
      </c>
      <c r="C14" s="34">
        <v>123285</v>
      </c>
      <c r="D14" s="35">
        <v>0</v>
      </c>
      <c r="E14" s="36">
        <f t="shared" si="0"/>
        <v>-123285</v>
      </c>
      <c r="F14" s="34">
        <v>129819</v>
      </c>
      <c r="G14" s="35">
        <v>0</v>
      </c>
      <c r="H14" s="36">
        <f t="shared" si="1"/>
        <v>-129819</v>
      </c>
      <c r="I14" s="36">
        <v>0</v>
      </c>
      <c r="J14" s="37">
        <f t="shared" si="2"/>
        <v>-100</v>
      </c>
      <c r="K14" s="38">
        <f t="shared" si="3"/>
        <v>-100</v>
      </c>
      <c r="L14" s="39">
        <f t="shared" si="4"/>
        <v>3.7614803180164795</v>
      </c>
      <c r="M14" s="38">
        <f t="shared" si="5"/>
        <v>-25.50892485203845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0</v>
      </c>
      <c r="D16" s="35">
        <v>0</v>
      </c>
      <c r="E16" s="36">
        <f t="shared" si="0"/>
        <v>0</v>
      </c>
      <c r="F16" s="34">
        <v>0</v>
      </c>
      <c r="G16" s="35">
        <v>0</v>
      </c>
      <c r="H16" s="36">
        <f t="shared" si="1"/>
        <v>0</v>
      </c>
      <c r="I16" s="36">
        <v>0</v>
      </c>
      <c r="J16" s="37">
        <f t="shared" si="2"/>
        <v>0</v>
      </c>
      <c r="K16" s="38">
        <f t="shared" si="3"/>
        <v>0</v>
      </c>
      <c r="L16" s="39">
        <f t="shared" si="4"/>
        <v>0</v>
      </c>
      <c r="M16" s="38">
        <f t="shared" si="5"/>
        <v>0</v>
      </c>
      <c r="N16" s="86"/>
      <c r="O16" s="91"/>
    </row>
    <row r="17" spans="1:15" ht="12.75">
      <c r="A17" s="2"/>
      <c r="B17" s="33" t="s">
        <v>23</v>
      </c>
      <c r="C17" s="34">
        <v>51157609</v>
      </c>
      <c r="D17" s="35">
        <v>48143000</v>
      </c>
      <c r="E17" s="36">
        <f t="shared" si="0"/>
        <v>-3014609</v>
      </c>
      <c r="F17" s="34">
        <v>52387132</v>
      </c>
      <c r="G17" s="35">
        <v>54585000</v>
      </c>
      <c r="H17" s="36">
        <f t="shared" si="1"/>
        <v>2197868</v>
      </c>
      <c r="I17" s="36">
        <v>53272000</v>
      </c>
      <c r="J17" s="53">
        <f t="shared" si="2"/>
        <v>-5.892787131626891</v>
      </c>
      <c r="K17" s="38">
        <f t="shared" si="3"/>
        <v>4.195434863660793</v>
      </c>
      <c r="L17" s="39">
        <f t="shared" si="4"/>
        <v>91.97706468763711</v>
      </c>
      <c r="M17" s="38">
        <f t="shared" si="5"/>
        <v>431.8724504633377</v>
      </c>
      <c r="N17" s="86"/>
      <c r="O17" s="91"/>
    </row>
    <row r="18" spans="1:15" ht="12.75">
      <c r="A18" s="2"/>
      <c r="B18" s="40" t="s">
        <v>24</v>
      </c>
      <c r="C18" s="41">
        <v>95985566</v>
      </c>
      <c r="D18" s="42">
        <v>92708000</v>
      </c>
      <c r="E18" s="43">
        <f t="shared" si="0"/>
        <v>-3277566</v>
      </c>
      <c r="F18" s="41">
        <v>101692084</v>
      </c>
      <c r="G18" s="42">
        <v>102201000</v>
      </c>
      <c r="H18" s="43">
        <f t="shared" si="1"/>
        <v>508916</v>
      </c>
      <c r="I18" s="43">
        <v>104698000</v>
      </c>
      <c r="J18" s="54">
        <f t="shared" si="2"/>
        <v>-3.414644656051723</v>
      </c>
      <c r="K18" s="45">
        <f t="shared" si="3"/>
        <v>0.500447999472604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2568684</v>
      </c>
      <c r="D19" s="58">
        <v>3959000</v>
      </c>
      <c r="E19" s="59">
        <f t="shared" si="0"/>
        <v>1390316</v>
      </c>
      <c r="F19" s="60">
        <v>3930991</v>
      </c>
      <c r="G19" s="61">
        <v>4500</v>
      </c>
      <c r="H19" s="62">
        <f t="shared" si="1"/>
        <v>-3926491</v>
      </c>
      <c r="I19" s="62">
        <v>81500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0</v>
      </c>
      <c r="D24" s="35">
        <v>0</v>
      </c>
      <c r="E24" s="36">
        <f t="shared" si="0"/>
        <v>0</v>
      </c>
      <c r="F24" s="34">
        <v>0</v>
      </c>
      <c r="G24" s="35">
        <v>0</v>
      </c>
      <c r="H24" s="36">
        <f t="shared" si="1"/>
        <v>0</v>
      </c>
      <c r="I24" s="36">
        <v>0</v>
      </c>
      <c r="J24" s="37">
        <f t="shared" si="2"/>
        <v>0</v>
      </c>
      <c r="K24" s="38">
        <f t="shared" si="3"/>
        <v>0</v>
      </c>
      <c r="L24" s="39">
        <f>IF($E$26=0,0,($E24/$E$26)*100)</f>
        <v>0</v>
      </c>
      <c r="M24" s="38">
        <f>IF($H$26=0,0,($H24/$H$26)*100)</f>
        <v>0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16239744</v>
      </c>
      <c r="E25" s="36">
        <f t="shared" si="0"/>
        <v>16239744</v>
      </c>
      <c r="F25" s="34">
        <v>0</v>
      </c>
      <c r="G25" s="35">
        <v>4050000</v>
      </c>
      <c r="H25" s="36">
        <f t="shared" si="1"/>
        <v>4050000</v>
      </c>
      <c r="I25" s="36">
        <v>4050000</v>
      </c>
      <c r="J25" s="37">
        <f t="shared" si="2"/>
        <v>0</v>
      </c>
      <c r="K25" s="38">
        <f t="shared" si="3"/>
        <v>0</v>
      </c>
      <c r="L25" s="39">
        <f>IF($E$26=0,0,($E25/$E$26)*100)</f>
        <v>100</v>
      </c>
      <c r="M25" s="38">
        <f>IF($H$26=0,0,($H25/$H$26)*100)</f>
        <v>100</v>
      </c>
      <c r="N25" s="86"/>
      <c r="O25" s="91"/>
    </row>
    <row r="26" spans="1:15" ht="12.75">
      <c r="A26" s="15"/>
      <c r="B26" s="40" t="s">
        <v>31</v>
      </c>
      <c r="C26" s="41">
        <v>0</v>
      </c>
      <c r="D26" s="42">
        <v>16239744</v>
      </c>
      <c r="E26" s="43">
        <f t="shared" si="0"/>
        <v>16239744</v>
      </c>
      <c r="F26" s="41">
        <v>0</v>
      </c>
      <c r="G26" s="42">
        <v>4050000</v>
      </c>
      <c r="H26" s="43">
        <f t="shared" si="1"/>
        <v>4050000</v>
      </c>
      <c r="I26" s="43">
        <v>4050000</v>
      </c>
      <c r="J26" s="54">
        <f t="shared" si="2"/>
        <v>0</v>
      </c>
      <c r="K26" s="45">
        <f t="shared" si="3"/>
        <v>0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0</v>
      </c>
      <c r="D28" s="35">
        <v>0</v>
      </c>
      <c r="E28" s="36">
        <f t="shared" si="0"/>
        <v>0</v>
      </c>
      <c r="F28" s="34">
        <v>0</v>
      </c>
      <c r="G28" s="35">
        <v>0</v>
      </c>
      <c r="H28" s="36">
        <f t="shared" si="1"/>
        <v>0</v>
      </c>
      <c r="I28" s="36">
        <v>0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0</v>
      </c>
      <c r="M28" s="38">
        <f aca="true" t="shared" si="7" ref="M28:M33">IF($H$33=0,0,($H28/$H$33)*100)</f>
        <v>0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0</v>
      </c>
      <c r="E29" s="36">
        <f t="shared" si="0"/>
        <v>0</v>
      </c>
      <c r="F29" s="34">
        <v>0</v>
      </c>
      <c r="G29" s="35">
        <v>0</v>
      </c>
      <c r="H29" s="36">
        <f t="shared" si="1"/>
        <v>0</v>
      </c>
      <c r="I29" s="36">
        <v>0</v>
      </c>
      <c r="J29" s="37">
        <f t="shared" si="2"/>
        <v>0</v>
      </c>
      <c r="K29" s="38">
        <f t="shared" si="3"/>
        <v>0</v>
      </c>
      <c r="L29" s="39">
        <f t="shared" si="6"/>
        <v>0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0</v>
      </c>
      <c r="D31" s="35">
        <v>4300000</v>
      </c>
      <c r="E31" s="36">
        <f t="shared" si="0"/>
        <v>4300000</v>
      </c>
      <c r="F31" s="34">
        <v>0</v>
      </c>
      <c r="G31" s="35">
        <v>3000000</v>
      </c>
      <c r="H31" s="36">
        <f t="shared" si="1"/>
        <v>3000000</v>
      </c>
      <c r="I31" s="36">
        <v>3000000</v>
      </c>
      <c r="J31" s="37">
        <f t="shared" si="2"/>
        <v>0</v>
      </c>
      <c r="K31" s="38">
        <f t="shared" si="3"/>
        <v>0</v>
      </c>
      <c r="L31" s="39">
        <f t="shared" si="6"/>
        <v>28.853525947841685</v>
      </c>
      <c r="M31" s="38">
        <f t="shared" si="7"/>
        <v>122.42934092612899</v>
      </c>
      <c r="N31" s="86"/>
      <c r="O31" s="91"/>
    </row>
    <row r="32" spans="1:15" ht="12.75">
      <c r="A32" s="15"/>
      <c r="B32" s="33" t="s">
        <v>30</v>
      </c>
      <c r="C32" s="34">
        <v>1336886</v>
      </c>
      <c r="D32" s="35">
        <v>11939744</v>
      </c>
      <c r="E32" s="36">
        <f t="shared" si="0"/>
        <v>10602858</v>
      </c>
      <c r="F32" s="34">
        <v>1599607</v>
      </c>
      <c r="G32" s="35">
        <v>1050000</v>
      </c>
      <c r="H32" s="36">
        <f t="shared" si="1"/>
        <v>-549607</v>
      </c>
      <c r="I32" s="36">
        <v>1050000</v>
      </c>
      <c r="J32" s="37">
        <f t="shared" si="2"/>
        <v>793.1011320336962</v>
      </c>
      <c r="K32" s="38">
        <f t="shared" si="3"/>
        <v>-34.35887689913835</v>
      </c>
      <c r="L32" s="39">
        <f t="shared" si="6"/>
        <v>71.14647405215831</v>
      </c>
      <c r="M32" s="38">
        <f t="shared" si="7"/>
        <v>-22.429340926128994</v>
      </c>
      <c r="N32" s="86"/>
      <c r="O32" s="91"/>
    </row>
    <row r="33" spans="1:15" ht="13.5" thickBot="1">
      <c r="A33" s="15"/>
      <c r="B33" s="77" t="s">
        <v>37</v>
      </c>
      <c r="C33" s="78">
        <v>1336886</v>
      </c>
      <c r="D33" s="79">
        <v>16239744</v>
      </c>
      <c r="E33" s="80">
        <f t="shared" si="0"/>
        <v>14902858</v>
      </c>
      <c r="F33" s="78">
        <v>1599607</v>
      </c>
      <c r="G33" s="79">
        <v>4050000</v>
      </c>
      <c r="H33" s="80">
        <f t="shared" si="1"/>
        <v>2450393</v>
      </c>
      <c r="I33" s="80">
        <v>4050000</v>
      </c>
      <c r="J33" s="81">
        <f t="shared" si="2"/>
        <v>1114.744114307428</v>
      </c>
      <c r="K33" s="82">
        <f t="shared" si="3"/>
        <v>153.1871891033235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56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21149392</v>
      </c>
      <c r="D8" s="35">
        <v>21350815</v>
      </c>
      <c r="E8" s="36">
        <f>$D8-$C8</f>
        <v>201423</v>
      </c>
      <c r="F8" s="34">
        <v>22206862</v>
      </c>
      <c r="G8" s="35">
        <v>22418356</v>
      </c>
      <c r="H8" s="36">
        <f>$G8-$F8</f>
        <v>211494</v>
      </c>
      <c r="I8" s="36">
        <v>23539273</v>
      </c>
      <c r="J8" s="37">
        <f>IF($C8=0,0,($E8/$C8)*100)</f>
        <v>0.9523819880968682</v>
      </c>
      <c r="K8" s="38">
        <f>IF($F8=0,0,($H8/$F8)*100)</f>
        <v>0.9523812954752454</v>
      </c>
      <c r="L8" s="39">
        <f>IF($E$11=0,0,($E8/$E$11)*100)</f>
        <v>0.2819469503339409</v>
      </c>
      <c r="M8" s="38">
        <f>IF($H$11=0,0,($H8/$H$11)*100)</f>
        <v>0.28194633597142604</v>
      </c>
      <c r="N8" s="86"/>
      <c r="O8" s="91"/>
    </row>
    <row r="9" spans="1:15" ht="12.75">
      <c r="A9" s="2"/>
      <c r="B9" s="33" t="s">
        <v>16</v>
      </c>
      <c r="C9" s="34">
        <v>87401050</v>
      </c>
      <c r="D9" s="35">
        <v>94282521</v>
      </c>
      <c r="E9" s="36">
        <f>$D9-$C9</f>
        <v>6881471</v>
      </c>
      <c r="F9" s="34">
        <v>91771100</v>
      </c>
      <c r="G9" s="35">
        <v>98996648</v>
      </c>
      <c r="H9" s="36">
        <f>$G9-$F9</f>
        <v>7225548</v>
      </c>
      <c r="I9" s="36">
        <v>103946479</v>
      </c>
      <c r="J9" s="37">
        <f>IF($C9=0,0,($E9/$C9)*100)</f>
        <v>7.873442023865845</v>
      </c>
      <c r="K9" s="38">
        <f>IF($F9=0,0,($H9/$F9)*100)</f>
        <v>7.87344599770516</v>
      </c>
      <c r="L9" s="39">
        <f>IF($E$11=0,0,($E9/$E$11)*100)</f>
        <v>9.63251347791193</v>
      </c>
      <c r="M9" s="38">
        <f>IF($H$11=0,0,($H9/$H$11)*100)</f>
        <v>9.63250391966517</v>
      </c>
      <c r="N9" s="86"/>
      <c r="O9" s="91"/>
    </row>
    <row r="10" spans="1:15" ht="12.75">
      <c r="A10" s="2"/>
      <c r="B10" s="33" t="s">
        <v>17</v>
      </c>
      <c r="C10" s="34">
        <v>186295290</v>
      </c>
      <c r="D10" s="35">
        <v>250652431</v>
      </c>
      <c r="E10" s="36">
        <f aca="true" t="shared" si="0" ref="E10:E33">$D10-$C10</f>
        <v>64357141</v>
      </c>
      <c r="F10" s="34">
        <v>195609949</v>
      </c>
      <c r="G10" s="35">
        <v>263185054</v>
      </c>
      <c r="H10" s="36">
        <f aca="true" t="shared" si="1" ref="H10:H33">$G10-$F10</f>
        <v>67575105</v>
      </c>
      <c r="I10" s="36">
        <v>276344309</v>
      </c>
      <c r="J10" s="37">
        <f aca="true" t="shared" si="2" ref="J10:J33">IF($C10=0,0,($E10/$C10)*100)</f>
        <v>34.54576924623269</v>
      </c>
      <c r="K10" s="38">
        <f aca="true" t="shared" si="3" ref="K10:K33">IF($F10=0,0,($H10/$F10)*100)</f>
        <v>34.54584255323333</v>
      </c>
      <c r="L10" s="39">
        <f>IF($E$11=0,0,($E10/$E$11)*100)</f>
        <v>90.08553957175413</v>
      </c>
      <c r="M10" s="38">
        <f>IF($H$11=0,0,($H10/$H$11)*100)</f>
        <v>90.0855497443634</v>
      </c>
      <c r="N10" s="86"/>
      <c r="O10" s="91"/>
    </row>
    <row r="11" spans="1:15" ht="12.75">
      <c r="A11" s="15"/>
      <c r="B11" s="40" t="s">
        <v>18</v>
      </c>
      <c r="C11" s="41">
        <v>294845732</v>
      </c>
      <c r="D11" s="42">
        <v>366285767</v>
      </c>
      <c r="E11" s="43">
        <f t="shared" si="0"/>
        <v>71440035</v>
      </c>
      <c r="F11" s="41">
        <v>309587911</v>
      </c>
      <c r="G11" s="42">
        <v>384600058</v>
      </c>
      <c r="H11" s="43">
        <f t="shared" si="1"/>
        <v>75012147</v>
      </c>
      <c r="I11" s="43">
        <v>403830061</v>
      </c>
      <c r="J11" s="44">
        <f t="shared" si="2"/>
        <v>24.22963171805383</v>
      </c>
      <c r="K11" s="45">
        <f t="shared" si="3"/>
        <v>24.229675751130994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80769654</v>
      </c>
      <c r="D13" s="35">
        <v>83431027</v>
      </c>
      <c r="E13" s="36">
        <f t="shared" si="0"/>
        <v>2661373</v>
      </c>
      <c r="F13" s="34">
        <v>84808135</v>
      </c>
      <c r="G13" s="35">
        <v>87570768</v>
      </c>
      <c r="H13" s="36">
        <f t="shared" si="1"/>
        <v>2762633</v>
      </c>
      <c r="I13" s="36">
        <v>88886481</v>
      </c>
      <c r="J13" s="37">
        <f t="shared" si="2"/>
        <v>3.2950159722115435</v>
      </c>
      <c r="K13" s="38">
        <f t="shared" si="3"/>
        <v>3.257509435857775</v>
      </c>
      <c r="L13" s="39">
        <f aca="true" t="shared" si="4" ref="L13:L18">IF($E$18=0,0,($E13/$E$18)*100)</f>
        <v>7.81862612824281</v>
      </c>
      <c r="M13" s="38">
        <f aca="true" t="shared" si="5" ref="M13:M18">IF($H$18=0,0,($H13/$H$18)*100)</f>
        <v>7.740394212957483</v>
      </c>
      <c r="N13" s="86"/>
      <c r="O13" s="91"/>
    </row>
    <row r="14" spans="1:15" ht="12.75">
      <c r="A14" s="2"/>
      <c r="B14" s="33" t="s">
        <v>21</v>
      </c>
      <c r="C14" s="34">
        <v>13781250</v>
      </c>
      <c r="D14" s="35">
        <v>37232928</v>
      </c>
      <c r="E14" s="36">
        <f t="shared" si="0"/>
        <v>23451678</v>
      </c>
      <c r="F14" s="34">
        <v>14470313</v>
      </c>
      <c r="G14" s="35">
        <v>39094575</v>
      </c>
      <c r="H14" s="36">
        <f t="shared" si="1"/>
        <v>24624262</v>
      </c>
      <c r="I14" s="36">
        <v>41049303</v>
      </c>
      <c r="J14" s="37">
        <f t="shared" si="2"/>
        <v>170.170906122449</v>
      </c>
      <c r="K14" s="38">
        <f t="shared" si="3"/>
        <v>170.17090093351817</v>
      </c>
      <c r="L14" s="39">
        <f t="shared" si="4"/>
        <v>68.89673201085947</v>
      </c>
      <c r="M14" s="38">
        <f t="shared" si="5"/>
        <v>68.99269468045478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25395398</v>
      </c>
      <c r="D16" s="35">
        <v>34076956</v>
      </c>
      <c r="E16" s="36">
        <f t="shared" si="0"/>
        <v>8681558</v>
      </c>
      <c r="F16" s="34">
        <v>26665168</v>
      </c>
      <c r="G16" s="35">
        <v>35780803</v>
      </c>
      <c r="H16" s="36">
        <f t="shared" si="1"/>
        <v>9115635</v>
      </c>
      <c r="I16" s="36">
        <v>37569843</v>
      </c>
      <c r="J16" s="37">
        <f t="shared" si="2"/>
        <v>34.185555981441986</v>
      </c>
      <c r="K16" s="38">
        <f t="shared" si="3"/>
        <v>34.18555247804926</v>
      </c>
      <c r="L16" s="39">
        <f t="shared" si="4"/>
        <v>25.504826348150146</v>
      </c>
      <c r="M16" s="38">
        <f t="shared" si="5"/>
        <v>25.54034806701892</v>
      </c>
      <c r="N16" s="86"/>
      <c r="O16" s="91"/>
    </row>
    <row r="17" spans="1:15" ht="12.75">
      <c r="A17" s="2"/>
      <c r="B17" s="33" t="s">
        <v>23</v>
      </c>
      <c r="C17" s="34">
        <v>122342682</v>
      </c>
      <c r="D17" s="35">
        <v>121586956</v>
      </c>
      <c r="E17" s="36">
        <f t="shared" si="0"/>
        <v>-755726</v>
      </c>
      <c r="F17" s="34">
        <v>128459810</v>
      </c>
      <c r="G17" s="35">
        <v>127648395</v>
      </c>
      <c r="H17" s="36">
        <f t="shared" si="1"/>
        <v>-811415</v>
      </c>
      <c r="I17" s="36">
        <v>134030812</v>
      </c>
      <c r="J17" s="53">
        <f t="shared" si="2"/>
        <v>-0.6177124676733832</v>
      </c>
      <c r="K17" s="38">
        <f t="shared" si="3"/>
        <v>-0.631648918054604</v>
      </c>
      <c r="L17" s="39">
        <f t="shared" si="4"/>
        <v>-2.220184487252417</v>
      </c>
      <c r="M17" s="38">
        <f t="shared" si="5"/>
        <v>-2.2734369604311886</v>
      </c>
      <c r="N17" s="86"/>
      <c r="O17" s="91"/>
    </row>
    <row r="18" spans="1:15" ht="12.75">
      <c r="A18" s="2"/>
      <c r="B18" s="40" t="s">
        <v>24</v>
      </c>
      <c r="C18" s="41">
        <v>242288984</v>
      </c>
      <c r="D18" s="42">
        <v>276327867</v>
      </c>
      <c r="E18" s="43">
        <f t="shared" si="0"/>
        <v>34038883</v>
      </c>
      <c r="F18" s="41">
        <v>254403426</v>
      </c>
      <c r="G18" s="42">
        <v>290094541</v>
      </c>
      <c r="H18" s="43">
        <f t="shared" si="1"/>
        <v>35691115</v>
      </c>
      <c r="I18" s="43">
        <v>301536439</v>
      </c>
      <c r="J18" s="54">
        <f t="shared" si="2"/>
        <v>14.048877682362976</v>
      </c>
      <c r="K18" s="45">
        <f t="shared" si="3"/>
        <v>14.029337403655878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52556748</v>
      </c>
      <c r="D19" s="58">
        <v>89957900</v>
      </c>
      <c r="E19" s="59">
        <f t="shared" si="0"/>
        <v>37401152</v>
      </c>
      <c r="F19" s="60">
        <v>55184485</v>
      </c>
      <c r="G19" s="61">
        <v>94505517</v>
      </c>
      <c r="H19" s="62">
        <f t="shared" si="1"/>
        <v>39321032</v>
      </c>
      <c r="I19" s="62">
        <v>102293622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49529550</v>
      </c>
      <c r="D24" s="35">
        <v>91538925</v>
      </c>
      <c r="E24" s="36">
        <f t="shared" si="0"/>
        <v>42009375</v>
      </c>
      <c r="F24" s="34">
        <v>52006027</v>
      </c>
      <c r="G24" s="35">
        <v>96115871</v>
      </c>
      <c r="H24" s="36">
        <f t="shared" si="1"/>
        <v>44109844</v>
      </c>
      <c r="I24" s="36">
        <v>100921665</v>
      </c>
      <c r="J24" s="37">
        <f t="shared" si="2"/>
        <v>84.81679118829064</v>
      </c>
      <c r="K24" s="38">
        <f t="shared" si="3"/>
        <v>84.81679248445569</v>
      </c>
      <c r="L24" s="39">
        <f>IF($E$26=0,0,($E24/$E$26)*100)</f>
        <v>104.56368405168526</v>
      </c>
      <c r="M24" s="38">
        <f>IF($H$26=0,0,($H24/$H$26)*100)</f>
        <v>107.72774038690147</v>
      </c>
      <c r="N24" s="86"/>
      <c r="O24" s="91"/>
    </row>
    <row r="25" spans="1:15" ht="12.75">
      <c r="A25" s="15"/>
      <c r="B25" s="33" t="s">
        <v>30</v>
      </c>
      <c r="C25" s="34">
        <v>3013500</v>
      </c>
      <c r="D25" s="35">
        <v>1180000</v>
      </c>
      <c r="E25" s="36">
        <f t="shared" si="0"/>
        <v>-1833500</v>
      </c>
      <c r="F25" s="34">
        <v>3164175</v>
      </c>
      <c r="G25" s="35">
        <v>0</v>
      </c>
      <c r="H25" s="36">
        <f t="shared" si="1"/>
        <v>-3164175</v>
      </c>
      <c r="I25" s="36">
        <v>0</v>
      </c>
      <c r="J25" s="37">
        <f t="shared" si="2"/>
        <v>-60.84287373485979</v>
      </c>
      <c r="K25" s="38">
        <f t="shared" si="3"/>
        <v>-100</v>
      </c>
      <c r="L25" s="39">
        <f>IF($E$26=0,0,($E25/$E$26)*100)</f>
        <v>-4.563684051685247</v>
      </c>
      <c r="M25" s="38">
        <f>IF($H$26=0,0,($H25/$H$26)*100)</f>
        <v>-7.727740386901481</v>
      </c>
      <c r="N25" s="86"/>
      <c r="O25" s="91"/>
    </row>
    <row r="26" spans="1:15" ht="12.75">
      <c r="A26" s="15"/>
      <c r="B26" s="40" t="s">
        <v>31</v>
      </c>
      <c r="C26" s="41">
        <v>52543050</v>
      </c>
      <c r="D26" s="42">
        <v>92718925</v>
      </c>
      <c r="E26" s="43">
        <f t="shared" si="0"/>
        <v>40175875</v>
      </c>
      <c r="F26" s="41">
        <v>55170202</v>
      </c>
      <c r="G26" s="42">
        <v>96115871</v>
      </c>
      <c r="H26" s="43">
        <f t="shared" si="1"/>
        <v>40945669</v>
      </c>
      <c r="I26" s="43">
        <v>100921665</v>
      </c>
      <c r="J26" s="54">
        <f t="shared" si="2"/>
        <v>76.46277671357106</v>
      </c>
      <c r="K26" s="45">
        <f t="shared" si="3"/>
        <v>74.21700032927195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43486578</v>
      </c>
      <c r="D28" s="35">
        <v>73912925</v>
      </c>
      <c r="E28" s="36">
        <f t="shared" si="0"/>
        <v>30426347</v>
      </c>
      <c r="F28" s="34">
        <v>45660907</v>
      </c>
      <c r="G28" s="35">
        <v>77608571</v>
      </c>
      <c r="H28" s="36">
        <f t="shared" si="1"/>
        <v>31947664</v>
      </c>
      <c r="I28" s="36">
        <v>81489000</v>
      </c>
      <c r="J28" s="37">
        <f t="shared" si="2"/>
        <v>69.96721379180491</v>
      </c>
      <c r="K28" s="38">
        <f t="shared" si="3"/>
        <v>69.96721287205267</v>
      </c>
      <c r="L28" s="39">
        <f aca="true" t="shared" si="6" ref="L28:L33">IF($E$33=0,0,($E28/$E$33)*100)</f>
        <v>75.73287949546837</v>
      </c>
      <c r="M28" s="38">
        <f aca="true" t="shared" si="7" ref="M28:M33">IF($H$33=0,0,($H28/$H$33)*100)</f>
        <v>78.02452562198947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0</v>
      </c>
      <c r="E29" s="36">
        <f t="shared" si="0"/>
        <v>0</v>
      </c>
      <c r="F29" s="34">
        <v>0</v>
      </c>
      <c r="G29" s="35">
        <v>0</v>
      </c>
      <c r="H29" s="36">
        <f t="shared" si="1"/>
        <v>0</v>
      </c>
      <c r="I29" s="36">
        <v>0</v>
      </c>
      <c r="J29" s="37">
        <f t="shared" si="2"/>
        <v>0</v>
      </c>
      <c r="K29" s="38">
        <f t="shared" si="3"/>
        <v>0</v>
      </c>
      <c r="L29" s="39">
        <f t="shared" si="6"/>
        <v>0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3927000</v>
      </c>
      <c r="D31" s="35">
        <v>17626000</v>
      </c>
      <c r="E31" s="36">
        <f t="shared" si="0"/>
        <v>13699000</v>
      </c>
      <c r="F31" s="34">
        <v>4123350</v>
      </c>
      <c r="G31" s="35">
        <v>18507300</v>
      </c>
      <c r="H31" s="36">
        <f t="shared" si="1"/>
        <v>14383950</v>
      </c>
      <c r="I31" s="36">
        <v>19432665</v>
      </c>
      <c r="J31" s="37">
        <f t="shared" si="2"/>
        <v>348.84135472370764</v>
      </c>
      <c r="K31" s="38">
        <f t="shared" si="3"/>
        <v>348.84135472370764</v>
      </c>
      <c r="L31" s="39">
        <f t="shared" si="6"/>
        <v>34.09757721518199</v>
      </c>
      <c r="M31" s="38">
        <f t="shared" si="7"/>
        <v>35.12935641618164</v>
      </c>
      <c r="N31" s="86"/>
      <c r="O31" s="91"/>
    </row>
    <row r="32" spans="1:15" ht="12.75">
      <c r="A32" s="15"/>
      <c r="B32" s="33" t="s">
        <v>30</v>
      </c>
      <c r="C32" s="34">
        <v>5129472</v>
      </c>
      <c r="D32" s="35">
        <v>1180000</v>
      </c>
      <c r="E32" s="36">
        <f t="shared" si="0"/>
        <v>-3949472</v>
      </c>
      <c r="F32" s="34">
        <v>5385945</v>
      </c>
      <c r="G32" s="35">
        <v>0</v>
      </c>
      <c r="H32" s="36">
        <f t="shared" si="1"/>
        <v>-5385945</v>
      </c>
      <c r="I32" s="36">
        <v>0</v>
      </c>
      <c r="J32" s="37">
        <f t="shared" si="2"/>
        <v>-76.99568298647502</v>
      </c>
      <c r="K32" s="38">
        <f t="shared" si="3"/>
        <v>-100</v>
      </c>
      <c r="L32" s="39">
        <f t="shared" si="6"/>
        <v>-9.83045671065036</v>
      </c>
      <c r="M32" s="38">
        <f t="shared" si="7"/>
        <v>-13.153882038171119</v>
      </c>
      <c r="N32" s="86"/>
      <c r="O32" s="91"/>
    </row>
    <row r="33" spans="1:15" ht="13.5" thickBot="1">
      <c r="A33" s="15"/>
      <c r="B33" s="77" t="s">
        <v>37</v>
      </c>
      <c r="C33" s="78">
        <v>52543050</v>
      </c>
      <c r="D33" s="79">
        <v>92718925</v>
      </c>
      <c r="E33" s="80">
        <f t="shared" si="0"/>
        <v>40175875</v>
      </c>
      <c r="F33" s="78">
        <v>55170202</v>
      </c>
      <c r="G33" s="79">
        <v>96115871</v>
      </c>
      <c r="H33" s="80">
        <f t="shared" si="1"/>
        <v>40945669</v>
      </c>
      <c r="I33" s="80">
        <v>100921665</v>
      </c>
      <c r="J33" s="81">
        <f t="shared" si="2"/>
        <v>76.46277671357106</v>
      </c>
      <c r="K33" s="82">
        <f t="shared" si="3"/>
        <v>74.21700032927195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57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58524487</v>
      </c>
      <c r="D8" s="35">
        <v>59431000</v>
      </c>
      <c r="E8" s="36">
        <f>$D8-$C8</f>
        <v>906513</v>
      </c>
      <c r="F8" s="34">
        <v>60865467</v>
      </c>
      <c r="G8" s="35">
        <v>62997000</v>
      </c>
      <c r="H8" s="36">
        <f>$G8-$F8</f>
        <v>2131533</v>
      </c>
      <c r="I8" s="36">
        <v>65516000</v>
      </c>
      <c r="J8" s="37">
        <f>IF($C8=0,0,($E8/$C8)*100)</f>
        <v>1.548946511910476</v>
      </c>
      <c r="K8" s="38">
        <f>IF($F8=0,0,($H8/$F8)*100)</f>
        <v>3.502039999134485</v>
      </c>
      <c r="L8" s="39">
        <f>IF($E$11=0,0,($E8/$E$11)*100)</f>
        <v>1.0756083317360612</v>
      </c>
      <c r="M8" s="38">
        <f>IF($H$11=0,0,($H8/$H$11)*100)</f>
        <v>2.0013615996268013</v>
      </c>
      <c r="N8" s="86"/>
      <c r="O8" s="91"/>
    </row>
    <row r="9" spans="1:15" ht="12.75">
      <c r="A9" s="2"/>
      <c r="B9" s="33" t="s">
        <v>16</v>
      </c>
      <c r="C9" s="34">
        <v>0</v>
      </c>
      <c r="D9" s="35">
        <v>230983000</v>
      </c>
      <c r="E9" s="36">
        <f>$D9-$C9</f>
        <v>230983000</v>
      </c>
      <c r="F9" s="34">
        <v>0</v>
      </c>
      <c r="G9" s="35">
        <v>244844000</v>
      </c>
      <c r="H9" s="36">
        <f>$G9-$F9</f>
        <v>244844000</v>
      </c>
      <c r="I9" s="36">
        <v>254636000</v>
      </c>
      <c r="J9" s="37">
        <f>IF($C9=0,0,($E9/$C9)*100)</f>
        <v>0</v>
      </c>
      <c r="K9" s="38">
        <f>IF($F9=0,0,($H9/$F9)*100)</f>
        <v>0</v>
      </c>
      <c r="L9" s="39">
        <f>IF($E$11=0,0,($E9/$E$11)*100)</f>
        <v>274.069141081695</v>
      </c>
      <c r="M9" s="38">
        <f>IF($H$11=0,0,($H9/$H$11)*100)</f>
        <v>229.89152853792297</v>
      </c>
      <c r="N9" s="86"/>
      <c r="O9" s="91"/>
    </row>
    <row r="10" spans="1:15" ht="12.75">
      <c r="A10" s="2"/>
      <c r="B10" s="33" t="s">
        <v>17</v>
      </c>
      <c r="C10" s="34">
        <v>332592415</v>
      </c>
      <c r="D10" s="35">
        <v>184982000</v>
      </c>
      <c r="E10" s="36">
        <f aca="true" t="shared" si="0" ref="E10:E33">$D10-$C10</f>
        <v>-147610415</v>
      </c>
      <c r="F10" s="34">
        <v>351473391</v>
      </c>
      <c r="G10" s="35">
        <v>211002000</v>
      </c>
      <c r="H10" s="36">
        <f aca="true" t="shared" si="1" ref="H10:H33">$G10-$F10</f>
        <v>-140471391</v>
      </c>
      <c r="I10" s="36">
        <v>231744000</v>
      </c>
      <c r="J10" s="37">
        <f aca="true" t="shared" si="2" ref="J10:J33">IF($C10=0,0,($E10/$C10)*100)</f>
        <v>-44.38177431075811</v>
      </c>
      <c r="K10" s="38">
        <f aca="true" t="shared" si="3" ref="K10:K33">IF($F10=0,0,($H10/$F10)*100)</f>
        <v>-39.966436890239585</v>
      </c>
      <c r="L10" s="39">
        <f>IF($E$11=0,0,($E10/$E$11)*100)</f>
        <v>-175.14474941343107</v>
      </c>
      <c r="M10" s="38">
        <f>IF($H$11=0,0,($H10/$H$11)*100)</f>
        <v>-131.89289013754976</v>
      </c>
      <c r="N10" s="86"/>
      <c r="O10" s="91"/>
    </row>
    <row r="11" spans="1:15" ht="12.75">
      <c r="A11" s="15"/>
      <c r="B11" s="40" t="s">
        <v>18</v>
      </c>
      <c r="C11" s="41">
        <v>391116902</v>
      </c>
      <c r="D11" s="42">
        <v>475396000</v>
      </c>
      <c r="E11" s="43">
        <f t="shared" si="0"/>
        <v>84279098</v>
      </c>
      <c r="F11" s="41">
        <v>412338858</v>
      </c>
      <c r="G11" s="42">
        <v>518843000</v>
      </c>
      <c r="H11" s="43">
        <f t="shared" si="1"/>
        <v>106504142</v>
      </c>
      <c r="I11" s="43">
        <v>551896000</v>
      </c>
      <c r="J11" s="44">
        <f t="shared" si="2"/>
        <v>21.54831396164004</v>
      </c>
      <c r="K11" s="45">
        <f t="shared" si="3"/>
        <v>25.82927607564941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114649000</v>
      </c>
      <c r="D13" s="35">
        <v>144771000</v>
      </c>
      <c r="E13" s="36">
        <f t="shared" si="0"/>
        <v>30122000</v>
      </c>
      <c r="F13" s="34">
        <v>120382000</v>
      </c>
      <c r="G13" s="35">
        <v>153458000</v>
      </c>
      <c r="H13" s="36">
        <f t="shared" si="1"/>
        <v>33076000</v>
      </c>
      <c r="I13" s="36">
        <v>159596000</v>
      </c>
      <c r="J13" s="37">
        <f t="shared" si="2"/>
        <v>26.273233957557412</v>
      </c>
      <c r="K13" s="38">
        <f t="shared" si="3"/>
        <v>27.475868485321726</v>
      </c>
      <c r="L13" s="39">
        <f aca="true" t="shared" si="4" ref="L13:L18">IF($E$18=0,0,($E13/$E$18)*100)</f>
        <v>35.81169515899046</v>
      </c>
      <c r="M13" s="38">
        <f aca="true" t="shared" si="5" ref="M13:M18">IF($H$18=0,0,($H13/$H$18)*100)</f>
        <v>36.68363197768407</v>
      </c>
      <c r="N13" s="86"/>
      <c r="O13" s="91"/>
    </row>
    <row r="14" spans="1:15" ht="12.75">
      <c r="A14" s="2"/>
      <c r="B14" s="33" t="s">
        <v>21</v>
      </c>
      <c r="C14" s="34">
        <v>0</v>
      </c>
      <c r="D14" s="35">
        <v>0</v>
      </c>
      <c r="E14" s="36">
        <f t="shared" si="0"/>
        <v>0</v>
      </c>
      <c r="F14" s="34">
        <v>0</v>
      </c>
      <c r="G14" s="35">
        <v>0</v>
      </c>
      <c r="H14" s="36">
        <f t="shared" si="1"/>
        <v>0</v>
      </c>
      <c r="I14" s="36">
        <v>0</v>
      </c>
      <c r="J14" s="37">
        <f t="shared" si="2"/>
        <v>0</v>
      </c>
      <c r="K14" s="38">
        <f t="shared" si="3"/>
        <v>0</v>
      </c>
      <c r="L14" s="39">
        <f t="shared" si="4"/>
        <v>0</v>
      </c>
      <c r="M14" s="38">
        <f t="shared" si="5"/>
        <v>0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47986000</v>
      </c>
      <c r="D16" s="35">
        <v>64440000</v>
      </c>
      <c r="E16" s="36">
        <f t="shared" si="0"/>
        <v>16454000</v>
      </c>
      <c r="F16" s="34">
        <v>50386000</v>
      </c>
      <c r="G16" s="35">
        <v>68307000</v>
      </c>
      <c r="H16" s="36">
        <f t="shared" si="1"/>
        <v>17921000</v>
      </c>
      <c r="I16" s="36">
        <v>71039000</v>
      </c>
      <c r="J16" s="37">
        <f t="shared" si="2"/>
        <v>34.28916767390489</v>
      </c>
      <c r="K16" s="38">
        <f t="shared" si="3"/>
        <v>35.5674195212956</v>
      </c>
      <c r="L16" s="39">
        <f t="shared" si="4"/>
        <v>19.561969064007336</v>
      </c>
      <c r="M16" s="38">
        <f t="shared" si="5"/>
        <v>19.875661164351076</v>
      </c>
      <c r="N16" s="86"/>
      <c r="O16" s="91"/>
    </row>
    <row r="17" spans="1:15" ht="12.75">
      <c r="A17" s="2"/>
      <c r="B17" s="33" t="s">
        <v>23</v>
      </c>
      <c r="C17" s="34">
        <v>228380813</v>
      </c>
      <c r="D17" s="35">
        <v>265917000</v>
      </c>
      <c r="E17" s="36">
        <f t="shared" si="0"/>
        <v>37536187</v>
      </c>
      <c r="F17" s="34">
        <v>241048446</v>
      </c>
      <c r="G17" s="35">
        <v>280217000</v>
      </c>
      <c r="H17" s="36">
        <f t="shared" si="1"/>
        <v>39168554</v>
      </c>
      <c r="I17" s="36">
        <v>314352000</v>
      </c>
      <c r="J17" s="53">
        <f t="shared" si="2"/>
        <v>16.435788325177736</v>
      </c>
      <c r="K17" s="38">
        <f t="shared" si="3"/>
        <v>16.249245597708605</v>
      </c>
      <c r="L17" s="39">
        <f t="shared" si="4"/>
        <v>44.626335777002204</v>
      </c>
      <c r="M17" s="38">
        <f t="shared" si="5"/>
        <v>43.44070685796485</v>
      </c>
      <c r="N17" s="86"/>
      <c r="O17" s="91"/>
    </row>
    <row r="18" spans="1:15" ht="12.75">
      <c r="A18" s="2"/>
      <c r="B18" s="40" t="s">
        <v>24</v>
      </c>
      <c r="C18" s="41">
        <v>391015813</v>
      </c>
      <c r="D18" s="42">
        <v>475128000</v>
      </c>
      <c r="E18" s="43">
        <f t="shared" si="0"/>
        <v>84112187</v>
      </c>
      <c r="F18" s="41">
        <v>411816446</v>
      </c>
      <c r="G18" s="42">
        <v>501982000</v>
      </c>
      <c r="H18" s="43">
        <f t="shared" si="1"/>
        <v>90165554</v>
      </c>
      <c r="I18" s="43">
        <v>544987000</v>
      </c>
      <c r="J18" s="54">
        <f t="shared" si="2"/>
        <v>21.511198320769704</v>
      </c>
      <c r="K18" s="45">
        <f t="shared" si="3"/>
        <v>21.894597672284316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101089</v>
      </c>
      <c r="D19" s="58">
        <v>268000</v>
      </c>
      <c r="E19" s="59">
        <f t="shared" si="0"/>
        <v>166911</v>
      </c>
      <c r="F19" s="60">
        <v>522412</v>
      </c>
      <c r="G19" s="61">
        <v>16861000</v>
      </c>
      <c r="H19" s="62">
        <f t="shared" si="1"/>
        <v>16338588</v>
      </c>
      <c r="I19" s="62">
        <v>6909000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122022001</v>
      </c>
      <c r="D24" s="35">
        <v>76427000</v>
      </c>
      <c r="E24" s="36">
        <f t="shared" si="0"/>
        <v>-45595001</v>
      </c>
      <c r="F24" s="34">
        <v>170628400</v>
      </c>
      <c r="G24" s="35">
        <v>112530000</v>
      </c>
      <c r="H24" s="36">
        <f t="shared" si="1"/>
        <v>-58098400</v>
      </c>
      <c r="I24" s="36">
        <v>0</v>
      </c>
      <c r="J24" s="37">
        <f t="shared" si="2"/>
        <v>-37.36621316347697</v>
      </c>
      <c r="K24" s="38">
        <f t="shared" si="3"/>
        <v>-34.04966582350886</v>
      </c>
      <c r="L24" s="39">
        <f>IF($E$26=0,0,($E24/$E$26)*100)</f>
        <v>96.48714429188139</v>
      </c>
      <c r="M24" s="38">
        <f>IF($H$26=0,0,($H24/$H$26)*100)</f>
        <v>85.66002795454143</v>
      </c>
      <c r="N24" s="86"/>
      <c r="O24" s="91"/>
    </row>
    <row r="25" spans="1:15" ht="12.75">
      <c r="A25" s="15"/>
      <c r="B25" s="33" t="s">
        <v>30</v>
      </c>
      <c r="C25" s="34">
        <v>21000000</v>
      </c>
      <c r="D25" s="35">
        <v>19340000</v>
      </c>
      <c r="E25" s="36">
        <f t="shared" si="0"/>
        <v>-1660000</v>
      </c>
      <c r="F25" s="34">
        <v>27000000</v>
      </c>
      <c r="G25" s="35">
        <v>17274000</v>
      </c>
      <c r="H25" s="36">
        <f t="shared" si="1"/>
        <v>-9726000</v>
      </c>
      <c r="I25" s="36">
        <v>0</v>
      </c>
      <c r="J25" s="37">
        <f t="shared" si="2"/>
        <v>-7.904761904761905</v>
      </c>
      <c r="K25" s="38">
        <f t="shared" si="3"/>
        <v>-36.022222222222226</v>
      </c>
      <c r="L25" s="39">
        <f>IF($E$26=0,0,($E25/$E$26)*100)</f>
        <v>3.5128557081185967</v>
      </c>
      <c r="M25" s="38">
        <f>IF($H$26=0,0,($H25/$H$26)*100)</f>
        <v>14.339972045458566</v>
      </c>
      <c r="N25" s="86"/>
      <c r="O25" s="91"/>
    </row>
    <row r="26" spans="1:15" ht="12.75">
      <c r="A26" s="15"/>
      <c r="B26" s="40" t="s">
        <v>31</v>
      </c>
      <c r="C26" s="41">
        <v>143022001</v>
      </c>
      <c r="D26" s="42">
        <v>95767000</v>
      </c>
      <c r="E26" s="43">
        <f t="shared" si="0"/>
        <v>-47255001</v>
      </c>
      <c r="F26" s="41">
        <v>197628400</v>
      </c>
      <c r="G26" s="42">
        <v>129804000</v>
      </c>
      <c r="H26" s="43">
        <f t="shared" si="1"/>
        <v>-67824400</v>
      </c>
      <c r="I26" s="43">
        <v>0</v>
      </c>
      <c r="J26" s="54">
        <f t="shared" si="2"/>
        <v>-33.040371879568376</v>
      </c>
      <c r="K26" s="45">
        <f t="shared" si="3"/>
        <v>-34.31915655847034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0</v>
      </c>
      <c r="D28" s="35">
        <v>21560000</v>
      </c>
      <c r="E28" s="36">
        <f t="shared" si="0"/>
        <v>21560000</v>
      </c>
      <c r="F28" s="34">
        <v>0</v>
      </c>
      <c r="G28" s="35">
        <v>0</v>
      </c>
      <c r="H28" s="36">
        <f t="shared" si="1"/>
        <v>0</v>
      </c>
      <c r="I28" s="36">
        <v>0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-39.100768647480294</v>
      </c>
      <c r="M28" s="38">
        <f aca="true" t="shared" si="7" ref="M28:M33">IF($H$33=0,0,($H28/$H$33)*100)</f>
        <v>0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1780000</v>
      </c>
      <c r="E29" s="36">
        <f t="shared" si="0"/>
        <v>1780000</v>
      </c>
      <c r="F29" s="34">
        <v>0</v>
      </c>
      <c r="G29" s="35">
        <v>36000000</v>
      </c>
      <c r="H29" s="36">
        <f t="shared" si="1"/>
        <v>36000000</v>
      </c>
      <c r="I29" s="36">
        <v>0</v>
      </c>
      <c r="J29" s="37">
        <f t="shared" si="2"/>
        <v>0</v>
      </c>
      <c r="K29" s="38">
        <f t="shared" si="3"/>
        <v>0</v>
      </c>
      <c r="L29" s="39">
        <f t="shared" si="6"/>
        <v>-3.2281710664431778</v>
      </c>
      <c r="M29" s="38">
        <f t="shared" si="7"/>
        <v>-53.078243228100796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19447605</v>
      </c>
      <c r="D31" s="35">
        <v>18894000</v>
      </c>
      <c r="E31" s="36">
        <f t="shared" si="0"/>
        <v>-553605</v>
      </c>
      <c r="F31" s="34">
        <v>30273323</v>
      </c>
      <c r="G31" s="35">
        <v>93804000</v>
      </c>
      <c r="H31" s="36">
        <f t="shared" si="1"/>
        <v>63530677</v>
      </c>
      <c r="I31" s="36">
        <v>0</v>
      </c>
      <c r="J31" s="37">
        <f t="shared" si="2"/>
        <v>-2.8466487261541973</v>
      </c>
      <c r="K31" s="38">
        <f t="shared" si="3"/>
        <v>209.85696548740287</v>
      </c>
      <c r="L31" s="39">
        <f t="shared" si="6"/>
        <v>1.0040065411450987</v>
      </c>
      <c r="M31" s="38">
        <f t="shared" si="7"/>
        <v>-93.66935350699748</v>
      </c>
      <c r="N31" s="86"/>
      <c r="O31" s="91"/>
    </row>
    <row r="32" spans="1:15" ht="12.75">
      <c r="A32" s="15"/>
      <c r="B32" s="33" t="s">
        <v>30</v>
      </c>
      <c r="C32" s="34">
        <v>131458976</v>
      </c>
      <c r="D32" s="35">
        <v>53533000</v>
      </c>
      <c r="E32" s="36">
        <f t="shared" si="0"/>
        <v>-77925976</v>
      </c>
      <c r="F32" s="34">
        <v>167355077</v>
      </c>
      <c r="G32" s="35">
        <v>0</v>
      </c>
      <c r="H32" s="36">
        <f t="shared" si="1"/>
        <v>-167355077</v>
      </c>
      <c r="I32" s="36">
        <v>0</v>
      </c>
      <c r="J32" s="37">
        <f t="shared" si="2"/>
        <v>-59.27779020582056</v>
      </c>
      <c r="K32" s="38">
        <f t="shared" si="3"/>
        <v>-100</v>
      </c>
      <c r="L32" s="39">
        <f t="shared" si="6"/>
        <v>141.32493317277837</v>
      </c>
      <c r="M32" s="38">
        <f t="shared" si="7"/>
        <v>246.74759673509828</v>
      </c>
      <c r="N32" s="86"/>
      <c r="O32" s="91"/>
    </row>
    <row r="33" spans="1:15" ht="13.5" thickBot="1">
      <c r="A33" s="15"/>
      <c r="B33" s="77" t="s">
        <v>37</v>
      </c>
      <c r="C33" s="78">
        <v>150906581</v>
      </c>
      <c r="D33" s="79">
        <v>95767000</v>
      </c>
      <c r="E33" s="80">
        <f t="shared" si="0"/>
        <v>-55139581</v>
      </c>
      <c r="F33" s="78">
        <v>197628400</v>
      </c>
      <c r="G33" s="79">
        <v>129804000</v>
      </c>
      <c r="H33" s="80">
        <f t="shared" si="1"/>
        <v>-67824400</v>
      </c>
      <c r="I33" s="80">
        <v>0</v>
      </c>
      <c r="J33" s="81">
        <f t="shared" si="2"/>
        <v>-36.53888427834701</v>
      </c>
      <c r="K33" s="82">
        <f t="shared" si="3"/>
        <v>-34.31915655847034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58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7539262</v>
      </c>
      <c r="D8" s="35">
        <v>7725000</v>
      </c>
      <c r="E8" s="36">
        <f>$D8-$C8</f>
        <v>185738</v>
      </c>
      <c r="F8" s="34">
        <v>7946382</v>
      </c>
      <c r="G8" s="35">
        <v>8111000</v>
      </c>
      <c r="H8" s="36">
        <f>$G8-$F8</f>
        <v>164618</v>
      </c>
      <c r="I8" s="36">
        <v>8517000</v>
      </c>
      <c r="J8" s="37">
        <f>IF($C8=0,0,($E8/$C8)*100)</f>
        <v>2.4636098334293197</v>
      </c>
      <c r="K8" s="38">
        <f>IF($F8=0,0,($H8/$F8)*100)</f>
        <v>2.0716094443987214</v>
      </c>
      <c r="L8" s="39">
        <f>IF($E$11=0,0,($E8/$E$11)*100)</f>
        <v>0.6270689971710356</v>
      </c>
      <c r="M8" s="38">
        <f>IF($H$11=0,0,($H8/$H$11)*100)</f>
        <v>0.8795990962813645</v>
      </c>
      <c r="N8" s="86"/>
      <c r="O8" s="91"/>
    </row>
    <row r="9" spans="1:15" ht="12.75">
      <c r="A9" s="2"/>
      <c r="B9" s="33" t="s">
        <v>16</v>
      </c>
      <c r="C9" s="34">
        <v>46584799</v>
      </c>
      <c r="D9" s="35">
        <v>57090000</v>
      </c>
      <c r="E9" s="36">
        <f>$D9-$C9</f>
        <v>10505201</v>
      </c>
      <c r="F9" s="34">
        <v>49100378</v>
      </c>
      <c r="G9" s="35">
        <v>59944000</v>
      </c>
      <c r="H9" s="36">
        <f>$G9-$F9</f>
        <v>10843622</v>
      </c>
      <c r="I9" s="36">
        <v>62941000</v>
      </c>
      <c r="J9" s="37">
        <f>IF($C9=0,0,($E9/$C9)*100)</f>
        <v>22.550705864374343</v>
      </c>
      <c r="K9" s="38">
        <f>IF($F9=0,0,($H9/$F9)*100)</f>
        <v>22.08459983750023</v>
      </c>
      <c r="L9" s="39">
        <f>IF($E$11=0,0,($E9/$E$11)*100)</f>
        <v>35.46654888148984</v>
      </c>
      <c r="M9" s="38">
        <f>IF($H$11=0,0,($H9/$H$11)*100)</f>
        <v>57.94044461490676</v>
      </c>
      <c r="N9" s="86"/>
      <c r="O9" s="91"/>
    </row>
    <row r="10" spans="1:15" ht="12.75">
      <c r="A10" s="2"/>
      <c r="B10" s="33" t="s">
        <v>17</v>
      </c>
      <c r="C10" s="34">
        <v>60003913</v>
      </c>
      <c r="D10" s="35">
        <v>78933000</v>
      </c>
      <c r="E10" s="36">
        <f aca="true" t="shared" si="0" ref="E10:E33">$D10-$C10</f>
        <v>18929087</v>
      </c>
      <c r="F10" s="34">
        <v>63244123</v>
      </c>
      <c r="G10" s="35">
        <v>70951000</v>
      </c>
      <c r="H10" s="36">
        <f aca="true" t="shared" si="1" ref="H10:H33">$G10-$F10</f>
        <v>7706877</v>
      </c>
      <c r="I10" s="36">
        <v>74499000</v>
      </c>
      <c r="J10" s="37">
        <f aca="true" t="shared" si="2" ref="J10:J33">IF($C10=0,0,($E10/$C10)*100)</f>
        <v>31.546420980911694</v>
      </c>
      <c r="K10" s="38">
        <f aca="true" t="shared" si="3" ref="K10:K33">IF($F10=0,0,($H10/$F10)*100)</f>
        <v>12.185918049650242</v>
      </c>
      <c r="L10" s="39">
        <f>IF($E$11=0,0,($E10/$E$11)*100)</f>
        <v>63.90638212133912</v>
      </c>
      <c r="M10" s="38">
        <f>IF($H$11=0,0,($H10/$H$11)*100)</f>
        <v>41.17995628881187</v>
      </c>
      <c r="N10" s="86"/>
      <c r="O10" s="91"/>
    </row>
    <row r="11" spans="1:15" ht="12.75">
      <c r="A11" s="15"/>
      <c r="B11" s="40" t="s">
        <v>18</v>
      </c>
      <c r="C11" s="41">
        <v>114127974</v>
      </c>
      <c r="D11" s="42">
        <v>143748000</v>
      </c>
      <c r="E11" s="43">
        <f t="shared" si="0"/>
        <v>29620026</v>
      </c>
      <c r="F11" s="41">
        <v>120290883</v>
      </c>
      <c r="G11" s="42">
        <v>139006000</v>
      </c>
      <c r="H11" s="43">
        <f t="shared" si="1"/>
        <v>18715117</v>
      </c>
      <c r="I11" s="43">
        <v>145957000</v>
      </c>
      <c r="J11" s="44">
        <f t="shared" si="2"/>
        <v>25.9533442694777</v>
      </c>
      <c r="K11" s="45">
        <f t="shared" si="3"/>
        <v>15.558217325580692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35119110</v>
      </c>
      <c r="D13" s="35">
        <v>20003481</v>
      </c>
      <c r="E13" s="36">
        <f t="shared" si="0"/>
        <v>-15115629</v>
      </c>
      <c r="F13" s="34">
        <v>37016797</v>
      </c>
      <c r="G13" s="35">
        <v>905000</v>
      </c>
      <c r="H13" s="36">
        <f t="shared" si="1"/>
        <v>-36111797</v>
      </c>
      <c r="I13" s="36">
        <v>954000</v>
      </c>
      <c r="J13" s="37">
        <f t="shared" si="2"/>
        <v>-43.04103663219256</v>
      </c>
      <c r="K13" s="38">
        <f t="shared" si="3"/>
        <v>-97.55516394354703</v>
      </c>
      <c r="L13" s="39">
        <f aca="true" t="shared" si="4" ref="L13:L18">IF($E$18=0,0,($E13/$E$18)*100)</f>
        <v>-27.70790974287983</v>
      </c>
      <c r="M13" s="38">
        <f aca="true" t="shared" si="5" ref="M13:M18">IF($H$18=0,0,($H13/$H$18)*100)</f>
        <v>-78.54639670729705</v>
      </c>
      <c r="N13" s="86"/>
      <c r="O13" s="91"/>
    </row>
    <row r="14" spans="1:15" ht="12.75">
      <c r="A14" s="2"/>
      <c r="B14" s="33" t="s">
        <v>21</v>
      </c>
      <c r="C14" s="34">
        <v>6801338</v>
      </c>
      <c r="D14" s="35">
        <v>0</v>
      </c>
      <c r="E14" s="36">
        <f t="shared" si="0"/>
        <v>-6801338</v>
      </c>
      <c r="F14" s="34">
        <v>7169453</v>
      </c>
      <c r="G14" s="35">
        <v>0</v>
      </c>
      <c r="H14" s="36">
        <f t="shared" si="1"/>
        <v>-7169453</v>
      </c>
      <c r="I14" s="36">
        <v>0</v>
      </c>
      <c r="J14" s="37">
        <f t="shared" si="2"/>
        <v>-100</v>
      </c>
      <c r="K14" s="38">
        <f t="shared" si="3"/>
        <v>-100</v>
      </c>
      <c r="L14" s="39">
        <f t="shared" si="4"/>
        <v>-12.467285313420886</v>
      </c>
      <c r="M14" s="38">
        <f t="shared" si="5"/>
        <v>-15.594203177214386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13820575</v>
      </c>
      <c r="D16" s="35">
        <v>1000000</v>
      </c>
      <c r="E16" s="36">
        <f t="shared" si="0"/>
        <v>-12820575</v>
      </c>
      <c r="F16" s="34">
        <v>14566886</v>
      </c>
      <c r="G16" s="35">
        <v>1054000</v>
      </c>
      <c r="H16" s="36">
        <f t="shared" si="1"/>
        <v>-13512886</v>
      </c>
      <c r="I16" s="36">
        <v>1110916</v>
      </c>
      <c r="J16" s="37">
        <f t="shared" si="2"/>
        <v>-92.7644110321025</v>
      </c>
      <c r="K16" s="38">
        <f t="shared" si="3"/>
        <v>-92.76441100726676</v>
      </c>
      <c r="L16" s="39">
        <f t="shared" si="4"/>
        <v>-23.50092972987241</v>
      </c>
      <c r="M16" s="38">
        <f t="shared" si="5"/>
        <v>-29.391738783214816</v>
      </c>
      <c r="N16" s="86"/>
      <c r="O16" s="91"/>
    </row>
    <row r="17" spans="1:15" ht="12.75">
      <c r="A17" s="2"/>
      <c r="B17" s="33" t="s">
        <v>23</v>
      </c>
      <c r="C17" s="34">
        <v>46701491</v>
      </c>
      <c r="D17" s="35">
        <v>135992513</v>
      </c>
      <c r="E17" s="36">
        <f t="shared" si="0"/>
        <v>89291022</v>
      </c>
      <c r="F17" s="34">
        <v>49223148</v>
      </c>
      <c r="G17" s="35">
        <v>151992400</v>
      </c>
      <c r="H17" s="36">
        <f t="shared" si="1"/>
        <v>102769252</v>
      </c>
      <c r="I17" s="36">
        <v>160410458</v>
      </c>
      <c r="J17" s="53">
        <f t="shared" si="2"/>
        <v>191.19522757849424</v>
      </c>
      <c r="K17" s="38">
        <f t="shared" si="3"/>
        <v>208.7823639398277</v>
      </c>
      <c r="L17" s="39">
        <f t="shared" si="4"/>
        <v>163.67612478617312</v>
      </c>
      <c r="M17" s="38">
        <f t="shared" si="5"/>
        <v>223.53233866772624</v>
      </c>
      <c r="N17" s="86"/>
      <c r="O17" s="91"/>
    </row>
    <row r="18" spans="1:15" ht="12.75">
      <c r="A18" s="2"/>
      <c r="B18" s="40" t="s">
        <v>24</v>
      </c>
      <c r="C18" s="41">
        <v>102442514</v>
      </c>
      <c r="D18" s="42">
        <v>156995994</v>
      </c>
      <c r="E18" s="43">
        <f t="shared" si="0"/>
        <v>54553480</v>
      </c>
      <c r="F18" s="41">
        <v>107976284</v>
      </c>
      <c r="G18" s="42">
        <v>153951400</v>
      </c>
      <c r="H18" s="43">
        <f t="shared" si="1"/>
        <v>45975116</v>
      </c>
      <c r="I18" s="43">
        <v>162475374</v>
      </c>
      <c r="J18" s="54">
        <f t="shared" si="2"/>
        <v>53.252773550637386</v>
      </c>
      <c r="K18" s="45">
        <f t="shared" si="3"/>
        <v>42.57890186330176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11685460</v>
      </c>
      <c r="D19" s="58">
        <v>-13247994</v>
      </c>
      <c r="E19" s="59">
        <f t="shared" si="0"/>
        <v>-24933454</v>
      </c>
      <c r="F19" s="60">
        <v>12314599</v>
      </c>
      <c r="G19" s="61">
        <v>-14945400</v>
      </c>
      <c r="H19" s="62">
        <f t="shared" si="1"/>
        <v>-27259999</v>
      </c>
      <c r="I19" s="62">
        <v>-16518374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0</v>
      </c>
      <c r="D24" s="35">
        <v>23317000</v>
      </c>
      <c r="E24" s="36">
        <f t="shared" si="0"/>
        <v>23317000</v>
      </c>
      <c r="F24" s="34">
        <v>0</v>
      </c>
      <c r="G24" s="35">
        <v>33863158</v>
      </c>
      <c r="H24" s="36">
        <f t="shared" si="1"/>
        <v>33863158</v>
      </c>
      <c r="I24" s="36">
        <v>24600000</v>
      </c>
      <c r="J24" s="37">
        <f t="shared" si="2"/>
        <v>0</v>
      </c>
      <c r="K24" s="38">
        <f t="shared" si="3"/>
        <v>0</v>
      </c>
      <c r="L24" s="39">
        <f>IF($E$26=0,0,($E24/$E$26)*100)</f>
        <v>71.49822151355329</v>
      </c>
      <c r="M24" s="38">
        <f>IF($H$26=0,0,($H24/$H$26)*100)</f>
        <v>84.04195570870866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9295000</v>
      </c>
      <c r="E25" s="36">
        <f t="shared" si="0"/>
        <v>9295000</v>
      </c>
      <c r="F25" s="34">
        <v>0</v>
      </c>
      <c r="G25" s="35">
        <v>6430000</v>
      </c>
      <c r="H25" s="36">
        <f t="shared" si="1"/>
        <v>6430000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28.501778486446703</v>
      </c>
      <c r="M25" s="38">
        <f>IF($H$26=0,0,($H25/$H$26)*100)</f>
        <v>15.95804429129134</v>
      </c>
      <c r="N25" s="86"/>
      <c r="O25" s="91"/>
    </row>
    <row r="26" spans="1:15" ht="12.75">
      <c r="A26" s="15"/>
      <c r="B26" s="40" t="s">
        <v>31</v>
      </c>
      <c r="C26" s="41">
        <v>0</v>
      </c>
      <c r="D26" s="42">
        <v>32612000</v>
      </c>
      <c r="E26" s="43">
        <f t="shared" si="0"/>
        <v>32612000</v>
      </c>
      <c r="F26" s="41">
        <v>0</v>
      </c>
      <c r="G26" s="42">
        <v>40293158</v>
      </c>
      <c r="H26" s="43">
        <f t="shared" si="1"/>
        <v>40293158</v>
      </c>
      <c r="I26" s="43">
        <v>24600000</v>
      </c>
      <c r="J26" s="54">
        <f t="shared" si="2"/>
        <v>0</v>
      </c>
      <c r="K26" s="45">
        <f t="shared" si="3"/>
        <v>0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0</v>
      </c>
      <c r="D28" s="35">
        <v>1000000</v>
      </c>
      <c r="E28" s="36">
        <f t="shared" si="0"/>
        <v>1000000</v>
      </c>
      <c r="F28" s="34">
        <v>0</v>
      </c>
      <c r="G28" s="35">
        <v>6000000</v>
      </c>
      <c r="H28" s="36">
        <f t="shared" si="1"/>
        <v>6000000</v>
      </c>
      <c r="I28" s="36">
        <v>0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3.0663559425978164</v>
      </c>
      <c r="M28" s="38">
        <f aca="true" t="shared" si="7" ref="M28:M33">IF($H$33=0,0,($H28/$H$33)*100)</f>
        <v>14.67238113525006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1700000</v>
      </c>
      <c r="E29" s="36">
        <f t="shared" si="0"/>
        <v>1700000</v>
      </c>
      <c r="F29" s="34">
        <v>0</v>
      </c>
      <c r="G29" s="35">
        <v>12000000</v>
      </c>
      <c r="H29" s="36">
        <f t="shared" si="1"/>
        <v>12000000</v>
      </c>
      <c r="I29" s="36">
        <v>13000000</v>
      </c>
      <c r="J29" s="37">
        <f t="shared" si="2"/>
        <v>0</v>
      </c>
      <c r="K29" s="38">
        <f t="shared" si="3"/>
        <v>0</v>
      </c>
      <c r="L29" s="39">
        <f t="shared" si="6"/>
        <v>5.212805102416288</v>
      </c>
      <c r="M29" s="38">
        <f t="shared" si="7"/>
        <v>29.34476227050012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0</v>
      </c>
      <c r="D31" s="35">
        <v>21052632</v>
      </c>
      <c r="E31" s="36">
        <f t="shared" si="0"/>
        <v>21052632</v>
      </c>
      <c r="F31" s="34">
        <v>0</v>
      </c>
      <c r="G31" s="35">
        <v>5263158</v>
      </c>
      <c r="H31" s="36">
        <f t="shared" si="1"/>
        <v>5263158</v>
      </c>
      <c r="I31" s="36">
        <v>0</v>
      </c>
      <c r="J31" s="37">
        <f t="shared" si="2"/>
        <v>0</v>
      </c>
      <c r="K31" s="38">
        <f t="shared" si="3"/>
        <v>0</v>
      </c>
      <c r="L31" s="39">
        <f t="shared" si="6"/>
        <v>64.55486324052497</v>
      </c>
      <c r="M31" s="38">
        <f t="shared" si="7"/>
        <v>12.870510025173404</v>
      </c>
      <c r="N31" s="86"/>
      <c r="O31" s="91"/>
    </row>
    <row r="32" spans="1:15" ht="12.75">
      <c r="A32" s="15"/>
      <c r="B32" s="33" t="s">
        <v>30</v>
      </c>
      <c r="C32" s="34">
        <v>0</v>
      </c>
      <c r="D32" s="35">
        <v>8859368</v>
      </c>
      <c r="E32" s="36">
        <f t="shared" si="0"/>
        <v>8859368</v>
      </c>
      <c r="F32" s="34">
        <v>0</v>
      </c>
      <c r="G32" s="35">
        <v>17630000</v>
      </c>
      <c r="H32" s="36">
        <f t="shared" si="1"/>
        <v>17630000</v>
      </c>
      <c r="I32" s="36">
        <v>57000000</v>
      </c>
      <c r="J32" s="37">
        <f t="shared" si="2"/>
        <v>0</v>
      </c>
      <c r="K32" s="38">
        <f t="shared" si="3"/>
        <v>0</v>
      </c>
      <c r="L32" s="39">
        <f t="shared" si="6"/>
        <v>27.165975714460934</v>
      </c>
      <c r="M32" s="38">
        <f t="shared" si="7"/>
        <v>43.11234656907642</v>
      </c>
      <c r="N32" s="86"/>
      <c r="O32" s="91"/>
    </row>
    <row r="33" spans="1:15" ht="13.5" thickBot="1">
      <c r="A33" s="15"/>
      <c r="B33" s="77" t="s">
        <v>37</v>
      </c>
      <c r="C33" s="78">
        <v>0</v>
      </c>
      <c r="D33" s="79">
        <v>32612000</v>
      </c>
      <c r="E33" s="80">
        <f t="shared" si="0"/>
        <v>32612000</v>
      </c>
      <c r="F33" s="78">
        <v>0</v>
      </c>
      <c r="G33" s="79">
        <v>40893158</v>
      </c>
      <c r="H33" s="80">
        <f t="shared" si="1"/>
        <v>40893158</v>
      </c>
      <c r="I33" s="80">
        <v>70000000</v>
      </c>
      <c r="J33" s="81">
        <f t="shared" si="2"/>
        <v>0</v>
      </c>
      <c r="K33" s="82">
        <f t="shared" si="3"/>
        <v>0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59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293588000</v>
      </c>
      <c r="D8" s="35">
        <v>297768000</v>
      </c>
      <c r="E8" s="36">
        <f>$D8-$C8</f>
        <v>4180000</v>
      </c>
      <c r="F8" s="34">
        <v>302395000</v>
      </c>
      <c r="G8" s="35">
        <v>317991000</v>
      </c>
      <c r="H8" s="36">
        <f>$G8-$F8</f>
        <v>15596000</v>
      </c>
      <c r="I8" s="36">
        <v>333891000</v>
      </c>
      <c r="J8" s="37">
        <f>IF($C8=0,0,($E8/$C8)*100)</f>
        <v>1.4237639140564327</v>
      </c>
      <c r="K8" s="38">
        <f>IF($F8=0,0,($H8/$F8)*100)</f>
        <v>5.157492683410771</v>
      </c>
      <c r="L8" s="39">
        <f>IF($E$11=0,0,($E8/$E$11)*100)</f>
        <v>99.92828113793928</v>
      </c>
      <c r="M8" s="38">
        <f>IF($H$11=0,0,($H8/$H$11)*100)</f>
        <v>-23.349227855586914</v>
      </c>
      <c r="N8" s="86"/>
      <c r="O8" s="91"/>
    </row>
    <row r="9" spans="1:15" ht="12.75">
      <c r="A9" s="2"/>
      <c r="B9" s="33" t="s">
        <v>16</v>
      </c>
      <c r="C9" s="34">
        <v>328036000</v>
      </c>
      <c r="D9" s="35">
        <v>369653000</v>
      </c>
      <c r="E9" s="36">
        <f>$D9-$C9</f>
        <v>41617000</v>
      </c>
      <c r="F9" s="34">
        <v>453579000</v>
      </c>
      <c r="G9" s="35">
        <v>384480027</v>
      </c>
      <c r="H9" s="36">
        <f>$G9-$F9</f>
        <v>-69098973</v>
      </c>
      <c r="I9" s="36">
        <v>413541500</v>
      </c>
      <c r="J9" s="37">
        <f>IF($C9=0,0,($E9/$C9)*100)</f>
        <v>12.68671731151459</v>
      </c>
      <c r="K9" s="38">
        <f>IF($F9=0,0,($H9/$F9)*100)</f>
        <v>-15.234164941498616</v>
      </c>
      <c r="L9" s="39">
        <f>IF($E$11=0,0,($E9/$E$11)*100)</f>
        <v>994.9079607936887</v>
      </c>
      <c r="M9" s="38">
        <f>IF($H$11=0,0,($H9/$H$11)*100)</f>
        <v>103.45009394486073</v>
      </c>
      <c r="N9" s="86"/>
      <c r="O9" s="91"/>
    </row>
    <row r="10" spans="1:15" ht="12.75">
      <c r="A10" s="2"/>
      <c r="B10" s="33" t="s">
        <v>17</v>
      </c>
      <c r="C10" s="34">
        <v>408884000</v>
      </c>
      <c r="D10" s="35">
        <v>367270000</v>
      </c>
      <c r="E10" s="36">
        <f aca="true" t="shared" si="0" ref="E10:E33">$D10-$C10</f>
        <v>-41614000</v>
      </c>
      <c r="F10" s="34">
        <v>432698000</v>
      </c>
      <c r="G10" s="35">
        <v>419406473</v>
      </c>
      <c r="H10" s="36">
        <f aca="true" t="shared" si="1" ref="H10:H33">$G10-$F10</f>
        <v>-13291527</v>
      </c>
      <c r="I10" s="36">
        <v>457901625</v>
      </c>
      <c r="J10" s="37">
        <f aca="true" t="shared" si="2" ref="J10:J33">IF($C10=0,0,($E10/$C10)*100)</f>
        <v>-10.17745864352726</v>
      </c>
      <c r="K10" s="38">
        <f aca="true" t="shared" si="3" ref="K10:K33">IF($F10=0,0,($H10/$F10)*100)</f>
        <v>-3.0717791623719086</v>
      </c>
      <c r="L10" s="39">
        <f>IF($E$11=0,0,($E10/$E$11)*100)</f>
        <v>-994.836241931628</v>
      </c>
      <c r="M10" s="38">
        <f>IF($H$11=0,0,($H10/$H$11)*100)</f>
        <v>19.89913391072618</v>
      </c>
      <c r="N10" s="86"/>
      <c r="O10" s="91"/>
    </row>
    <row r="11" spans="1:15" ht="12.75">
      <c r="A11" s="15"/>
      <c r="B11" s="40" t="s">
        <v>18</v>
      </c>
      <c r="C11" s="41">
        <v>1030508000</v>
      </c>
      <c r="D11" s="42">
        <v>1034691000</v>
      </c>
      <c r="E11" s="43">
        <f t="shared" si="0"/>
        <v>4183000</v>
      </c>
      <c r="F11" s="41">
        <v>1188672000</v>
      </c>
      <c r="G11" s="42">
        <v>1121877500</v>
      </c>
      <c r="H11" s="43">
        <f t="shared" si="1"/>
        <v>-66794500</v>
      </c>
      <c r="I11" s="43">
        <v>1205334125</v>
      </c>
      <c r="J11" s="44">
        <f t="shared" si="2"/>
        <v>0.4059163053561933</v>
      </c>
      <c r="K11" s="45">
        <f t="shared" si="3"/>
        <v>-5.61925409196145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197544000</v>
      </c>
      <c r="D13" s="35">
        <v>201500000</v>
      </c>
      <c r="E13" s="36">
        <f t="shared" si="0"/>
        <v>3956000</v>
      </c>
      <c r="F13" s="34">
        <v>221733000</v>
      </c>
      <c r="G13" s="35">
        <v>225291000</v>
      </c>
      <c r="H13" s="36">
        <f t="shared" si="1"/>
        <v>3558000</v>
      </c>
      <c r="I13" s="36">
        <v>252550000</v>
      </c>
      <c r="J13" s="37">
        <f t="shared" si="2"/>
        <v>2.002591827643462</v>
      </c>
      <c r="K13" s="38">
        <f t="shared" si="3"/>
        <v>1.6046325986659633</v>
      </c>
      <c r="L13" s="39">
        <f aca="true" t="shared" si="4" ref="L13:L18">IF($E$18=0,0,($E13/$E$18)*100)</f>
        <v>6.02852182671587</v>
      </c>
      <c r="M13" s="38">
        <f aca="true" t="shared" si="5" ref="M13:M18">IF($H$18=0,0,($H13/$H$18)*100)</f>
        <v>10.67576641231058</v>
      </c>
      <c r="N13" s="86"/>
      <c r="O13" s="91"/>
    </row>
    <row r="14" spans="1:15" ht="12.75">
      <c r="A14" s="2"/>
      <c r="B14" s="33" t="s">
        <v>21</v>
      </c>
      <c r="C14" s="34">
        <v>40000000</v>
      </c>
      <c r="D14" s="35">
        <v>40000000</v>
      </c>
      <c r="E14" s="36">
        <f t="shared" si="0"/>
        <v>0</v>
      </c>
      <c r="F14" s="34">
        <v>48000000</v>
      </c>
      <c r="G14" s="35">
        <v>60000000</v>
      </c>
      <c r="H14" s="36">
        <f t="shared" si="1"/>
        <v>12000000</v>
      </c>
      <c r="I14" s="36">
        <v>64000000</v>
      </c>
      <c r="J14" s="37">
        <f t="shared" si="2"/>
        <v>0</v>
      </c>
      <c r="K14" s="38">
        <f t="shared" si="3"/>
        <v>25</v>
      </c>
      <c r="L14" s="39">
        <f t="shared" si="4"/>
        <v>0</v>
      </c>
      <c r="M14" s="38">
        <f t="shared" si="5"/>
        <v>36.00595754573552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185022000</v>
      </c>
      <c r="D16" s="35">
        <v>169607000</v>
      </c>
      <c r="E16" s="36">
        <f t="shared" si="0"/>
        <v>-15415000</v>
      </c>
      <c r="F16" s="34">
        <v>155905090</v>
      </c>
      <c r="G16" s="35">
        <v>183596000</v>
      </c>
      <c r="H16" s="36">
        <f t="shared" si="1"/>
        <v>27690910</v>
      </c>
      <c r="I16" s="36">
        <v>193596000</v>
      </c>
      <c r="J16" s="37">
        <f t="shared" si="2"/>
        <v>-8.33144166639643</v>
      </c>
      <c r="K16" s="38">
        <f t="shared" si="3"/>
        <v>17.761389317051805</v>
      </c>
      <c r="L16" s="39">
        <f t="shared" si="4"/>
        <v>-23.49081495420251</v>
      </c>
      <c r="M16" s="38">
        <f t="shared" si="5"/>
        <v>83.08647748856527</v>
      </c>
      <c r="N16" s="86"/>
      <c r="O16" s="91"/>
    </row>
    <row r="17" spans="1:15" ht="12.75">
      <c r="A17" s="2"/>
      <c r="B17" s="33" t="s">
        <v>23</v>
      </c>
      <c r="C17" s="34">
        <v>509921532</v>
      </c>
      <c r="D17" s="35">
        <v>587001925</v>
      </c>
      <c r="E17" s="36">
        <f t="shared" si="0"/>
        <v>77080393</v>
      </c>
      <c r="F17" s="34">
        <v>614006987</v>
      </c>
      <c r="G17" s="35">
        <v>604085895</v>
      </c>
      <c r="H17" s="36">
        <f t="shared" si="1"/>
        <v>-9921092</v>
      </c>
      <c r="I17" s="36">
        <v>645374145</v>
      </c>
      <c r="J17" s="53">
        <f t="shared" si="2"/>
        <v>15.11612829873597</v>
      </c>
      <c r="K17" s="38">
        <f t="shared" si="3"/>
        <v>-1.615794642415038</v>
      </c>
      <c r="L17" s="39">
        <f t="shared" si="4"/>
        <v>117.46229312748665</v>
      </c>
      <c r="M17" s="38">
        <f t="shared" si="5"/>
        <v>-29.768201446611357</v>
      </c>
      <c r="N17" s="86"/>
      <c r="O17" s="91"/>
    </row>
    <row r="18" spans="1:15" ht="12.75">
      <c r="A18" s="2"/>
      <c r="B18" s="40" t="s">
        <v>24</v>
      </c>
      <c r="C18" s="41">
        <v>932487532</v>
      </c>
      <c r="D18" s="42">
        <v>998108925</v>
      </c>
      <c r="E18" s="43">
        <f t="shared" si="0"/>
        <v>65621393</v>
      </c>
      <c r="F18" s="41">
        <v>1039645077</v>
      </c>
      <c r="G18" s="42">
        <v>1072972895</v>
      </c>
      <c r="H18" s="43">
        <f t="shared" si="1"/>
        <v>33327818</v>
      </c>
      <c r="I18" s="43">
        <v>1155520145</v>
      </c>
      <c r="J18" s="54">
        <f t="shared" si="2"/>
        <v>7.037240793906936</v>
      </c>
      <c r="K18" s="45">
        <f t="shared" si="3"/>
        <v>3.2056918978706426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98020468</v>
      </c>
      <c r="D19" s="58">
        <v>36582075</v>
      </c>
      <c r="E19" s="59">
        <f t="shared" si="0"/>
        <v>-61438393</v>
      </c>
      <c r="F19" s="60">
        <v>149026923</v>
      </c>
      <c r="G19" s="61">
        <v>48904605</v>
      </c>
      <c r="H19" s="62">
        <f t="shared" si="1"/>
        <v>-100122318</v>
      </c>
      <c r="I19" s="62">
        <v>49813980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169678000</v>
      </c>
      <c r="D24" s="35">
        <v>230839572</v>
      </c>
      <c r="E24" s="36">
        <f t="shared" si="0"/>
        <v>61161572</v>
      </c>
      <c r="F24" s="34">
        <v>138502000</v>
      </c>
      <c r="G24" s="35">
        <v>272636000</v>
      </c>
      <c r="H24" s="36">
        <f t="shared" si="1"/>
        <v>134134000</v>
      </c>
      <c r="I24" s="36">
        <v>252329000</v>
      </c>
      <c r="J24" s="37">
        <f t="shared" si="2"/>
        <v>36.04567003382878</v>
      </c>
      <c r="K24" s="38">
        <f t="shared" si="3"/>
        <v>96.84625492772668</v>
      </c>
      <c r="L24" s="39">
        <f>IF($E$26=0,0,($E24/$E$26)*100)</f>
        <v>71.89847969893509</v>
      </c>
      <c r="M24" s="38">
        <f>IF($H$26=0,0,($H24/$H$26)*100)</f>
        <v>95.76895616164501</v>
      </c>
      <c r="N24" s="86"/>
      <c r="O24" s="91"/>
    </row>
    <row r="25" spans="1:15" ht="12.75">
      <c r="A25" s="15"/>
      <c r="B25" s="33" t="s">
        <v>30</v>
      </c>
      <c r="C25" s="34">
        <v>11695000</v>
      </c>
      <c r="D25" s="35">
        <v>35600000</v>
      </c>
      <c r="E25" s="36">
        <f t="shared" si="0"/>
        <v>23905000</v>
      </c>
      <c r="F25" s="34">
        <v>15348000</v>
      </c>
      <c r="G25" s="35">
        <v>21274000</v>
      </c>
      <c r="H25" s="36">
        <f t="shared" si="1"/>
        <v>5926000</v>
      </c>
      <c r="I25" s="36">
        <v>24110000</v>
      </c>
      <c r="J25" s="37">
        <f t="shared" si="2"/>
        <v>204.40359127832406</v>
      </c>
      <c r="K25" s="38">
        <f t="shared" si="3"/>
        <v>38.610893927547565</v>
      </c>
      <c r="L25" s="39">
        <f>IF($E$26=0,0,($E25/$E$26)*100)</f>
        <v>28.101520301064912</v>
      </c>
      <c r="M25" s="38">
        <f>IF($H$26=0,0,($H25/$H$26)*100)</f>
        <v>4.23104383835499</v>
      </c>
      <c r="N25" s="86"/>
      <c r="O25" s="91"/>
    </row>
    <row r="26" spans="1:15" ht="12.75">
      <c r="A26" s="15"/>
      <c r="B26" s="40" t="s">
        <v>31</v>
      </c>
      <c r="C26" s="41">
        <v>181373000</v>
      </c>
      <c r="D26" s="42">
        <v>266439572</v>
      </c>
      <c r="E26" s="43">
        <f t="shared" si="0"/>
        <v>85066572</v>
      </c>
      <c r="F26" s="41">
        <v>153850000</v>
      </c>
      <c r="G26" s="42">
        <v>293910000</v>
      </c>
      <c r="H26" s="43">
        <f t="shared" si="1"/>
        <v>140060000</v>
      </c>
      <c r="I26" s="43">
        <v>276439000</v>
      </c>
      <c r="J26" s="54">
        <f t="shared" si="2"/>
        <v>46.901452807198424</v>
      </c>
      <c r="K26" s="45">
        <f t="shared" si="3"/>
        <v>91.03672408189796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52424000</v>
      </c>
      <c r="D28" s="35">
        <v>130608659</v>
      </c>
      <c r="E28" s="36">
        <f t="shared" si="0"/>
        <v>78184659</v>
      </c>
      <c r="F28" s="34">
        <v>0</v>
      </c>
      <c r="G28" s="35">
        <v>21274000</v>
      </c>
      <c r="H28" s="36">
        <f t="shared" si="1"/>
        <v>21274000</v>
      </c>
      <c r="I28" s="36">
        <v>24110000</v>
      </c>
      <c r="J28" s="37">
        <f t="shared" si="2"/>
        <v>149.1390565389898</v>
      </c>
      <c r="K28" s="38">
        <f t="shared" si="3"/>
        <v>0</v>
      </c>
      <c r="L28" s="39">
        <f aca="true" t="shared" si="6" ref="L28:L33">IF($E$33=0,0,($E28/$E$33)*100)</f>
        <v>91.90996787786393</v>
      </c>
      <c r="M28" s="38">
        <f aca="true" t="shared" si="7" ref="M28:M33">IF($H$33=0,0,($H28/$H$33)*100)</f>
        <v>15.189204626588603</v>
      </c>
      <c r="N28" s="86"/>
      <c r="O28" s="91"/>
    </row>
    <row r="29" spans="1:15" ht="12.75">
      <c r="A29" s="15"/>
      <c r="B29" s="33" t="s">
        <v>34</v>
      </c>
      <c r="C29" s="34">
        <v>3000000</v>
      </c>
      <c r="D29" s="35">
        <v>18000000</v>
      </c>
      <c r="E29" s="36">
        <f t="shared" si="0"/>
        <v>15000000</v>
      </c>
      <c r="F29" s="34">
        <v>10000000</v>
      </c>
      <c r="G29" s="35">
        <v>10000000</v>
      </c>
      <c r="H29" s="36">
        <f t="shared" si="1"/>
        <v>0</v>
      </c>
      <c r="I29" s="36">
        <v>20000000</v>
      </c>
      <c r="J29" s="37">
        <f t="shared" si="2"/>
        <v>500</v>
      </c>
      <c r="K29" s="38">
        <f t="shared" si="3"/>
        <v>0</v>
      </c>
      <c r="L29" s="39">
        <f t="shared" si="6"/>
        <v>17.63324846333293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37634000</v>
      </c>
      <c r="D30" s="35">
        <v>0</v>
      </c>
      <c r="E30" s="36">
        <f t="shared" si="0"/>
        <v>-37634000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-100</v>
      </c>
      <c r="K30" s="38">
        <f t="shared" si="3"/>
        <v>0</v>
      </c>
      <c r="L30" s="39">
        <f t="shared" si="6"/>
        <v>-44.240644844604766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20000000</v>
      </c>
      <c r="D31" s="35">
        <v>78265994</v>
      </c>
      <c r="E31" s="36">
        <f t="shared" si="0"/>
        <v>58265994</v>
      </c>
      <c r="F31" s="34">
        <v>12000000</v>
      </c>
      <c r="G31" s="35">
        <v>15000000</v>
      </c>
      <c r="H31" s="36">
        <f t="shared" si="1"/>
        <v>3000000</v>
      </c>
      <c r="I31" s="36">
        <v>10000000</v>
      </c>
      <c r="J31" s="37">
        <f t="shared" si="2"/>
        <v>291.32997</v>
      </c>
      <c r="K31" s="38">
        <f t="shared" si="3"/>
        <v>25</v>
      </c>
      <c r="L31" s="39">
        <f t="shared" si="6"/>
        <v>68.49458327767105</v>
      </c>
      <c r="M31" s="38">
        <f t="shared" si="7"/>
        <v>2.1419391689276024</v>
      </c>
      <c r="N31" s="86"/>
      <c r="O31" s="91"/>
    </row>
    <row r="32" spans="1:15" ht="12.75">
      <c r="A32" s="15"/>
      <c r="B32" s="33" t="s">
        <v>30</v>
      </c>
      <c r="C32" s="34">
        <v>68315000</v>
      </c>
      <c r="D32" s="35">
        <v>39564919</v>
      </c>
      <c r="E32" s="36">
        <f t="shared" si="0"/>
        <v>-28750081</v>
      </c>
      <c r="F32" s="34">
        <v>131850000</v>
      </c>
      <c r="G32" s="35">
        <v>247636000</v>
      </c>
      <c r="H32" s="36">
        <f t="shared" si="1"/>
        <v>115786000</v>
      </c>
      <c r="I32" s="36">
        <v>222329000</v>
      </c>
      <c r="J32" s="37">
        <f t="shared" si="2"/>
        <v>-42.08458025323868</v>
      </c>
      <c r="K32" s="38">
        <f t="shared" si="3"/>
        <v>87.81645809632158</v>
      </c>
      <c r="L32" s="39">
        <f t="shared" si="6"/>
        <v>-33.79715477426315</v>
      </c>
      <c r="M32" s="38">
        <f t="shared" si="7"/>
        <v>82.66885620448379</v>
      </c>
      <c r="N32" s="86"/>
      <c r="O32" s="91"/>
    </row>
    <row r="33" spans="1:15" ht="13.5" thickBot="1">
      <c r="A33" s="15"/>
      <c r="B33" s="77" t="s">
        <v>37</v>
      </c>
      <c r="C33" s="78">
        <v>181373000</v>
      </c>
      <c r="D33" s="79">
        <v>266439572</v>
      </c>
      <c r="E33" s="80">
        <f t="shared" si="0"/>
        <v>85066572</v>
      </c>
      <c r="F33" s="78">
        <v>153850000</v>
      </c>
      <c r="G33" s="79">
        <v>293910000</v>
      </c>
      <c r="H33" s="80">
        <f t="shared" si="1"/>
        <v>140060000</v>
      </c>
      <c r="I33" s="80">
        <v>276439000</v>
      </c>
      <c r="J33" s="81">
        <f t="shared" si="2"/>
        <v>46.901452807198424</v>
      </c>
      <c r="K33" s="82">
        <f t="shared" si="3"/>
        <v>91.03672408189796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0</v>
      </c>
      <c r="D8" s="35">
        <v>4641869</v>
      </c>
      <c r="E8" s="36">
        <f>$D8-$C8</f>
        <v>4641869</v>
      </c>
      <c r="F8" s="34">
        <v>0</v>
      </c>
      <c r="G8" s="35">
        <v>4929664</v>
      </c>
      <c r="H8" s="36">
        <f>$G8-$F8</f>
        <v>4929664</v>
      </c>
      <c r="I8" s="36">
        <v>5220515</v>
      </c>
      <c r="J8" s="37">
        <f>IF($C8=0,0,($E8/$C8)*100)</f>
        <v>0</v>
      </c>
      <c r="K8" s="38">
        <f>IF($F8=0,0,($H8/$F8)*100)</f>
        <v>0</v>
      </c>
      <c r="L8" s="39">
        <f>IF($E$11=0,0,($E8/$E$11)*100)</f>
        <v>5.762465892551086</v>
      </c>
      <c r="M8" s="38">
        <f>IF($H$11=0,0,($H8/$H$11)*100)</f>
        <v>5.455886307605331</v>
      </c>
      <c r="N8" s="86"/>
      <c r="O8" s="91"/>
    </row>
    <row r="9" spans="1:15" ht="12.75">
      <c r="A9" s="2"/>
      <c r="B9" s="33" t="s">
        <v>16</v>
      </c>
      <c r="C9" s="34">
        <v>0</v>
      </c>
      <c r="D9" s="35">
        <v>25282700</v>
      </c>
      <c r="E9" s="36">
        <f>$D9-$C9</f>
        <v>25282700</v>
      </c>
      <c r="F9" s="34">
        <v>0</v>
      </c>
      <c r="G9" s="35">
        <v>27917747</v>
      </c>
      <c r="H9" s="36">
        <f>$G9-$F9</f>
        <v>27917747</v>
      </c>
      <c r="I9" s="36">
        <v>30891993</v>
      </c>
      <c r="J9" s="37">
        <f>IF($C9=0,0,($E9/$C9)*100)</f>
        <v>0</v>
      </c>
      <c r="K9" s="38">
        <f>IF($F9=0,0,($H9/$F9)*100)</f>
        <v>0</v>
      </c>
      <c r="L9" s="39">
        <f>IF($E$11=0,0,($E9/$E$11)*100)</f>
        <v>31.386214566072706</v>
      </c>
      <c r="M9" s="38">
        <f>IF($H$11=0,0,($H9/$H$11)*100)</f>
        <v>30.89785705404868</v>
      </c>
      <c r="N9" s="86"/>
      <c r="O9" s="91"/>
    </row>
    <row r="10" spans="1:15" ht="12.75">
      <c r="A10" s="2"/>
      <c r="B10" s="33" t="s">
        <v>17</v>
      </c>
      <c r="C10" s="34">
        <v>0</v>
      </c>
      <c r="D10" s="35">
        <v>50628949</v>
      </c>
      <c r="E10" s="36">
        <f aca="true" t="shared" si="0" ref="E10:E33">$D10-$C10</f>
        <v>50628949</v>
      </c>
      <c r="F10" s="34">
        <v>0</v>
      </c>
      <c r="G10" s="35">
        <v>57507551</v>
      </c>
      <c r="H10" s="36">
        <f aca="true" t="shared" si="1" ref="H10:H33">$G10-$F10</f>
        <v>57507551</v>
      </c>
      <c r="I10" s="36">
        <v>64158506</v>
      </c>
      <c r="J10" s="37">
        <f aca="true" t="shared" si="2" ref="J10:J33">IF($C10=0,0,($E10/$C10)*100)</f>
        <v>0</v>
      </c>
      <c r="K10" s="38">
        <f aca="true" t="shared" si="3" ref="K10:K33">IF($F10=0,0,($H10/$F10)*100)</f>
        <v>0</v>
      </c>
      <c r="L10" s="39">
        <f>IF($E$11=0,0,($E10/$E$11)*100)</f>
        <v>62.851319541376206</v>
      </c>
      <c r="M10" s="38">
        <f>IF($H$11=0,0,($H10/$H$11)*100)</f>
        <v>63.64625663834599</v>
      </c>
      <c r="N10" s="86"/>
      <c r="O10" s="91"/>
    </row>
    <row r="11" spans="1:15" ht="12.75">
      <c r="A11" s="15"/>
      <c r="B11" s="40" t="s">
        <v>18</v>
      </c>
      <c r="C11" s="41">
        <v>0</v>
      </c>
      <c r="D11" s="42">
        <v>80553518</v>
      </c>
      <c r="E11" s="43">
        <f t="shared" si="0"/>
        <v>80553518</v>
      </c>
      <c r="F11" s="41">
        <v>0</v>
      </c>
      <c r="G11" s="42">
        <v>90354962</v>
      </c>
      <c r="H11" s="43">
        <f t="shared" si="1"/>
        <v>90354962</v>
      </c>
      <c r="I11" s="43">
        <v>100271014</v>
      </c>
      <c r="J11" s="44">
        <f t="shared" si="2"/>
        <v>0</v>
      </c>
      <c r="K11" s="45">
        <f t="shared" si="3"/>
        <v>0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0</v>
      </c>
      <c r="D13" s="35">
        <v>21065579</v>
      </c>
      <c r="E13" s="36">
        <f t="shared" si="0"/>
        <v>21065579</v>
      </c>
      <c r="F13" s="34">
        <v>0</v>
      </c>
      <c r="G13" s="35">
        <v>22366245</v>
      </c>
      <c r="H13" s="36">
        <f t="shared" si="1"/>
        <v>22366245</v>
      </c>
      <c r="I13" s="36">
        <v>23691568</v>
      </c>
      <c r="J13" s="37">
        <f t="shared" si="2"/>
        <v>0</v>
      </c>
      <c r="K13" s="38">
        <f t="shared" si="3"/>
        <v>0</v>
      </c>
      <c r="L13" s="39">
        <f aca="true" t="shared" si="4" ref="L13:L18">IF($E$18=0,0,($E13/$E$18)*100)</f>
        <v>22.683216233797587</v>
      </c>
      <c r="M13" s="38">
        <f aca="true" t="shared" si="5" ref="M13:M18">IF($H$18=0,0,($H13/$H$18)*100)</f>
        <v>21.623782272496175</v>
      </c>
      <c r="N13" s="86"/>
      <c r="O13" s="91"/>
    </row>
    <row r="14" spans="1:15" ht="12.75">
      <c r="A14" s="2"/>
      <c r="B14" s="33" t="s">
        <v>21</v>
      </c>
      <c r="C14" s="34">
        <v>0</v>
      </c>
      <c r="D14" s="35">
        <v>1421010</v>
      </c>
      <c r="E14" s="36">
        <f t="shared" si="0"/>
        <v>1421010</v>
      </c>
      <c r="F14" s="34">
        <v>0</v>
      </c>
      <c r="G14" s="35">
        <v>1509113</v>
      </c>
      <c r="H14" s="36">
        <f t="shared" si="1"/>
        <v>1509113</v>
      </c>
      <c r="I14" s="36">
        <v>1598151</v>
      </c>
      <c r="J14" s="37">
        <f t="shared" si="2"/>
        <v>0</v>
      </c>
      <c r="K14" s="38">
        <f t="shared" si="3"/>
        <v>0</v>
      </c>
      <c r="L14" s="39">
        <f t="shared" si="4"/>
        <v>1.5301301284141635</v>
      </c>
      <c r="M14" s="38">
        <f t="shared" si="5"/>
        <v>1.4590169667100366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0</v>
      </c>
      <c r="D16" s="35">
        <v>13484758</v>
      </c>
      <c r="E16" s="36">
        <f t="shared" si="0"/>
        <v>13484758</v>
      </c>
      <c r="F16" s="34">
        <v>0</v>
      </c>
      <c r="G16" s="35">
        <v>17533556</v>
      </c>
      <c r="H16" s="36">
        <f t="shared" si="1"/>
        <v>17533556</v>
      </c>
      <c r="I16" s="36">
        <v>22850607</v>
      </c>
      <c r="J16" s="37">
        <f t="shared" si="2"/>
        <v>0</v>
      </c>
      <c r="K16" s="38">
        <f t="shared" si="3"/>
        <v>0</v>
      </c>
      <c r="L16" s="39">
        <f t="shared" si="4"/>
        <v>14.52025987865949</v>
      </c>
      <c r="M16" s="38">
        <f t="shared" si="5"/>
        <v>16.951517673468164</v>
      </c>
      <c r="N16" s="86"/>
      <c r="O16" s="91"/>
    </row>
    <row r="17" spans="1:15" ht="12.75">
      <c r="A17" s="2"/>
      <c r="B17" s="33" t="s">
        <v>23</v>
      </c>
      <c r="C17" s="34">
        <v>0</v>
      </c>
      <c r="D17" s="35">
        <v>56897225</v>
      </c>
      <c r="E17" s="36">
        <f t="shared" si="0"/>
        <v>56897225</v>
      </c>
      <c r="F17" s="34">
        <v>0</v>
      </c>
      <c r="G17" s="35">
        <v>62024633</v>
      </c>
      <c r="H17" s="36">
        <f t="shared" si="1"/>
        <v>62024633</v>
      </c>
      <c r="I17" s="36">
        <v>65980910</v>
      </c>
      <c r="J17" s="53">
        <f t="shared" si="2"/>
        <v>0</v>
      </c>
      <c r="K17" s="38">
        <f t="shared" si="3"/>
        <v>0</v>
      </c>
      <c r="L17" s="39">
        <f t="shared" si="4"/>
        <v>61.26639375912875</v>
      </c>
      <c r="M17" s="38">
        <f t="shared" si="5"/>
        <v>59.96568308732563</v>
      </c>
      <c r="N17" s="86"/>
      <c r="O17" s="91"/>
    </row>
    <row r="18" spans="1:15" ht="12.75">
      <c r="A18" s="2"/>
      <c r="B18" s="40" t="s">
        <v>24</v>
      </c>
      <c r="C18" s="41">
        <v>0</v>
      </c>
      <c r="D18" s="42">
        <v>92868572</v>
      </c>
      <c r="E18" s="43">
        <f t="shared" si="0"/>
        <v>92868572</v>
      </c>
      <c r="F18" s="41">
        <v>0</v>
      </c>
      <c r="G18" s="42">
        <v>103433547</v>
      </c>
      <c r="H18" s="43">
        <f t="shared" si="1"/>
        <v>103433547</v>
      </c>
      <c r="I18" s="43">
        <v>114121236</v>
      </c>
      <c r="J18" s="54">
        <f t="shared" si="2"/>
        <v>0</v>
      </c>
      <c r="K18" s="45">
        <f t="shared" si="3"/>
        <v>0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0</v>
      </c>
      <c r="D19" s="58">
        <v>-12315054</v>
      </c>
      <c r="E19" s="59">
        <f t="shared" si="0"/>
        <v>-12315054</v>
      </c>
      <c r="F19" s="60">
        <v>0</v>
      </c>
      <c r="G19" s="61">
        <v>-13078585</v>
      </c>
      <c r="H19" s="62">
        <f t="shared" si="1"/>
        <v>-13078585</v>
      </c>
      <c r="I19" s="62">
        <v>-13850222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0</v>
      </c>
      <c r="D24" s="35">
        <v>14381001</v>
      </c>
      <c r="E24" s="36">
        <f t="shared" si="0"/>
        <v>14381001</v>
      </c>
      <c r="F24" s="34">
        <v>0</v>
      </c>
      <c r="G24" s="35">
        <v>18210000</v>
      </c>
      <c r="H24" s="36">
        <f t="shared" si="1"/>
        <v>18210000</v>
      </c>
      <c r="I24" s="36">
        <v>2000000</v>
      </c>
      <c r="J24" s="37">
        <f t="shared" si="2"/>
        <v>0</v>
      </c>
      <c r="K24" s="38">
        <f t="shared" si="3"/>
        <v>0</v>
      </c>
      <c r="L24" s="39">
        <f>IF($E$26=0,0,($E24/$E$26)*100)</f>
        <v>94.980516809952</v>
      </c>
      <c r="M24" s="38">
        <f>IF($H$26=0,0,($H24/$H$26)*100)</f>
        <v>100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760000</v>
      </c>
      <c r="E25" s="36">
        <f t="shared" si="0"/>
        <v>760000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5.019483190048002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0</v>
      </c>
      <c r="D26" s="42">
        <v>15141001</v>
      </c>
      <c r="E26" s="43">
        <f t="shared" si="0"/>
        <v>15141001</v>
      </c>
      <c r="F26" s="41">
        <v>0</v>
      </c>
      <c r="G26" s="42">
        <v>18210000</v>
      </c>
      <c r="H26" s="43">
        <f t="shared" si="1"/>
        <v>18210000</v>
      </c>
      <c r="I26" s="43">
        <v>2000000</v>
      </c>
      <c r="J26" s="54">
        <f t="shared" si="2"/>
        <v>0</v>
      </c>
      <c r="K26" s="45">
        <f t="shared" si="3"/>
        <v>0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0</v>
      </c>
      <c r="D28" s="35">
        <v>9024102</v>
      </c>
      <c r="E28" s="36">
        <f t="shared" si="0"/>
        <v>9024102</v>
      </c>
      <c r="F28" s="34">
        <v>0</v>
      </c>
      <c r="G28" s="35">
        <v>2115000</v>
      </c>
      <c r="H28" s="36">
        <f t="shared" si="1"/>
        <v>2115000</v>
      </c>
      <c r="I28" s="36">
        <v>0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59.600431966155995</v>
      </c>
      <c r="M28" s="38">
        <f aca="true" t="shared" si="7" ref="M28:M33">IF($H$33=0,0,($H28/$H$33)*100)</f>
        <v>11.614497528830313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0</v>
      </c>
      <c r="E29" s="36">
        <f t="shared" si="0"/>
        <v>0</v>
      </c>
      <c r="F29" s="34">
        <v>0</v>
      </c>
      <c r="G29" s="35">
        <v>0</v>
      </c>
      <c r="H29" s="36">
        <f t="shared" si="1"/>
        <v>0</v>
      </c>
      <c r="I29" s="36">
        <v>0</v>
      </c>
      <c r="J29" s="37">
        <f t="shared" si="2"/>
        <v>0</v>
      </c>
      <c r="K29" s="38">
        <f t="shared" si="3"/>
        <v>0</v>
      </c>
      <c r="L29" s="39">
        <f t="shared" si="6"/>
        <v>0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0</v>
      </c>
      <c r="D31" s="35">
        <v>3225000</v>
      </c>
      <c r="E31" s="36">
        <f t="shared" si="0"/>
        <v>3225000</v>
      </c>
      <c r="F31" s="34">
        <v>0</v>
      </c>
      <c r="G31" s="35">
        <v>8956554</v>
      </c>
      <c r="H31" s="36">
        <f t="shared" si="1"/>
        <v>8956554</v>
      </c>
      <c r="I31" s="36">
        <v>2000000</v>
      </c>
      <c r="J31" s="37">
        <f t="shared" si="2"/>
        <v>0</v>
      </c>
      <c r="K31" s="38">
        <f t="shared" si="3"/>
        <v>0</v>
      </c>
      <c r="L31" s="39">
        <f t="shared" si="6"/>
        <v>21.29978064198001</v>
      </c>
      <c r="M31" s="38">
        <f t="shared" si="7"/>
        <v>49.184810543657335</v>
      </c>
      <c r="N31" s="86"/>
      <c r="O31" s="91"/>
    </row>
    <row r="32" spans="1:15" ht="12.75">
      <c r="A32" s="15"/>
      <c r="B32" s="33" t="s">
        <v>30</v>
      </c>
      <c r="C32" s="34">
        <v>0</v>
      </c>
      <c r="D32" s="35">
        <v>2891899</v>
      </c>
      <c r="E32" s="36">
        <f t="shared" si="0"/>
        <v>2891899</v>
      </c>
      <c r="F32" s="34">
        <v>0</v>
      </c>
      <c r="G32" s="35">
        <v>7138446</v>
      </c>
      <c r="H32" s="36">
        <f t="shared" si="1"/>
        <v>7138446</v>
      </c>
      <c r="I32" s="36">
        <v>0</v>
      </c>
      <c r="J32" s="37">
        <f t="shared" si="2"/>
        <v>0</v>
      </c>
      <c r="K32" s="38">
        <f t="shared" si="3"/>
        <v>0</v>
      </c>
      <c r="L32" s="39">
        <f t="shared" si="6"/>
        <v>19.099787391863988</v>
      </c>
      <c r="M32" s="38">
        <f t="shared" si="7"/>
        <v>39.20069192751235</v>
      </c>
      <c r="N32" s="86"/>
      <c r="O32" s="91"/>
    </row>
    <row r="33" spans="1:15" ht="13.5" thickBot="1">
      <c r="A33" s="15"/>
      <c r="B33" s="77" t="s">
        <v>37</v>
      </c>
      <c r="C33" s="78">
        <v>0</v>
      </c>
      <c r="D33" s="79">
        <v>15141001</v>
      </c>
      <c r="E33" s="80">
        <f t="shared" si="0"/>
        <v>15141001</v>
      </c>
      <c r="F33" s="78">
        <v>0</v>
      </c>
      <c r="G33" s="79">
        <v>18210000</v>
      </c>
      <c r="H33" s="80">
        <f t="shared" si="1"/>
        <v>18210000</v>
      </c>
      <c r="I33" s="80">
        <v>2000000</v>
      </c>
      <c r="J33" s="81">
        <f t="shared" si="2"/>
        <v>0</v>
      </c>
      <c r="K33" s="82">
        <f t="shared" si="3"/>
        <v>0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60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7585450</v>
      </c>
      <c r="D8" s="35">
        <v>5586000</v>
      </c>
      <c r="E8" s="36">
        <f>$D8-$C8</f>
        <v>-1999450</v>
      </c>
      <c r="F8" s="34">
        <v>9548268</v>
      </c>
      <c r="G8" s="35">
        <v>6498100</v>
      </c>
      <c r="H8" s="36">
        <f>$G8-$F8</f>
        <v>-3050168</v>
      </c>
      <c r="I8" s="36">
        <v>6823005</v>
      </c>
      <c r="J8" s="37">
        <f>IF($C8=0,0,($E8/$C8)*100)</f>
        <v>-26.359016274578305</v>
      </c>
      <c r="K8" s="38">
        <f>IF($F8=0,0,($H8/$F8)*100)</f>
        <v>-31.94472547272448</v>
      </c>
      <c r="L8" s="39">
        <f>IF($E$11=0,0,($E8/$E$11)*100)</f>
        <v>-10.886162897221489</v>
      </c>
      <c r="M8" s="38">
        <f>IF($H$11=0,0,($H8/$H$11)*100)</f>
        <v>-16.907766451306845</v>
      </c>
      <c r="N8" s="86"/>
      <c r="O8" s="91"/>
    </row>
    <row r="9" spans="1:15" ht="12.75">
      <c r="A9" s="2"/>
      <c r="B9" s="33" t="s">
        <v>16</v>
      </c>
      <c r="C9" s="34">
        <v>19055750</v>
      </c>
      <c r="D9" s="35">
        <v>21547300</v>
      </c>
      <c r="E9" s="36">
        <f>$D9-$C9</f>
        <v>2491550</v>
      </c>
      <c r="F9" s="34">
        <v>20603613</v>
      </c>
      <c r="G9" s="35">
        <v>23824665</v>
      </c>
      <c r="H9" s="36">
        <f>$G9-$F9</f>
        <v>3221052</v>
      </c>
      <c r="I9" s="36">
        <v>26515899</v>
      </c>
      <c r="J9" s="37">
        <f>IF($C9=0,0,($E9/$C9)*100)</f>
        <v>13.07505608543353</v>
      </c>
      <c r="K9" s="38">
        <f>IF($F9=0,0,($H9/$F9)*100)</f>
        <v>15.633432835299324</v>
      </c>
      <c r="L9" s="39">
        <f>IF($E$11=0,0,($E9/$E$11)*100)</f>
        <v>13.565440079307912</v>
      </c>
      <c r="M9" s="38">
        <f>IF($H$11=0,0,($H9/$H$11)*100)</f>
        <v>17.855014852793293</v>
      </c>
      <c r="N9" s="86"/>
      <c r="O9" s="91"/>
    </row>
    <row r="10" spans="1:15" ht="12.75">
      <c r="A10" s="2"/>
      <c r="B10" s="33" t="s">
        <v>17</v>
      </c>
      <c r="C10" s="34">
        <v>81228498</v>
      </c>
      <c r="D10" s="35">
        <v>99103292</v>
      </c>
      <c r="E10" s="36">
        <f aca="true" t="shared" si="0" ref="E10:E33">$D10-$C10</f>
        <v>17874794</v>
      </c>
      <c r="F10" s="34">
        <v>85009625</v>
      </c>
      <c r="G10" s="35">
        <v>102878782</v>
      </c>
      <c r="H10" s="36">
        <f aca="true" t="shared" si="1" ref="H10:H33">$G10-$F10</f>
        <v>17869157</v>
      </c>
      <c r="I10" s="36">
        <v>110137252</v>
      </c>
      <c r="J10" s="37">
        <f aca="true" t="shared" si="2" ref="J10:J33">IF($C10=0,0,($E10/$C10)*100)</f>
        <v>22.005570015587388</v>
      </c>
      <c r="K10" s="38">
        <f aca="true" t="shared" si="3" ref="K10:K33">IF($F10=0,0,($H10/$F10)*100)</f>
        <v>21.02015742335059</v>
      </c>
      <c r="L10" s="39">
        <f>IF($E$11=0,0,($E10/$E$11)*100)</f>
        <v>97.32072281791358</v>
      </c>
      <c r="M10" s="38">
        <f>IF($H$11=0,0,($H10/$H$11)*100)</f>
        <v>99.05275159851355</v>
      </c>
      <c r="N10" s="86"/>
      <c r="O10" s="91"/>
    </row>
    <row r="11" spans="1:15" ht="12.75">
      <c r="A11" s="15"/>
      <c r="B11" s="40" t="s">
        <v>18</v>
      </c>
      <c r="C11" s="41">
        <v>107869698</v>
      </c>
      <c r="D11" s="42">
        <v>126236592</v>
      </c>
      <c r="E11" s="43">
        <f t="shared" si="0"/>
        <v>18366894</v>
      </c>
      <c r="F11" s="41">
        <v>115161506</v>
      </c>
      <c r="G11" s="42">
        <v>133201547</v>
      </c>
      <c r="H11" s="43">
        <f t="shared" si="1"/>
        <v>18040041</v>
      </c>
      <c r="I11" s="43">
        <v>143476156</v>
      </c>
      <c r="J11" s="44">
        <f t="shared" si="2"/>
        <v>17.02692631993834</v>
      </c>
      <c r="K11" s="45">
        <f t="shared" si="3"/>
        <v>15.664992258784807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21687889</v>
      </c>
      <c r="D13" s="35">
        <v>22907564</v>
      </c>
      <c r="E13" s="36">
        <f t="shared" si="0"/>
        <v>1219675</v>
      </c>
      <c r="F13" s="34">
        <v>24908602</v>
      </c>
      <c r="G13" s="35">
        <v>24854709</v>
      </c>
      <c r="H13" s="36">
        <f t="shared" si="1"/>
        <v>-53893</v>
      </c>
      <c r="I13" s="36">
        <v>26967355</v>
      </c>
      <c r="J13" s="37">
        <f t="shared" si="2"/>
        <v>5.623760800325011</v>
      </c>
      <c r="K13" s="38">
        <f t="shared" si="3"/>
        <v>-0.2163630058403117</v>
      </c>
      <c r="L13" s="39">
        <f aca="true" t="shared" si="4" ref="L13:L18">IF($E$18=0,0,($E13/$E$18)*100)</f>
        <v>6.534215330300184</v>
      </c>
      <c r="M13" s="38">
        <f aca="true" t="shared" si="5" ref="M13:M18">IF($H$18=0,0,($H13/$H$18)*100)</f>
        <v>-0.3360065010427842</v>
      </c>
      <c r="N13" s="86"/>
      <c r="O13" s="91"/>
    </row>
    <row r="14" spans="1:15" ht="12.75">
      <c r="A14" s="2"/>
      <c r="B14" s="33" t="s">
        <v>21</v>
      </c>
      <c r="C14" s="34">
        <v>0</v>
      </c>
      <c r="D14" s="35">
        <v>6700000</v>
      </c>
      <c r="E14" s="36">
        <f t="shared" si="0"/>
        <v>6700000</v>
      </c>
      <c r="F14" s="34">
        <v>0</v>
      </c>
      <c r="G14" s="35">
        <v>7035000</v>
      </c>
      <c r="H14" s="36">
        <f t="shared" si="1"/>
        <v>7035000</v>
      </c>
      <c r="I14" s="36">
        <v>7386750</v>
      </c>
      <c r="J14" s="37">
        <f t="shared" si="2"/>
        <v>0</v>
      </c>
      <c r="K14" s="38">
        <f t="shared" si="3"/>
        <v>0</v>
      </c>
      <c r="L14" s="39">
        <f t="shared" si="4"/>
        <v>35.8941871506846</v>
      </c>
      <c r="M14" s="38">
        <f t="shared" si="5"/>
        <v>43.861090212754654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0</v>
      </c>
      <c r="D16" s="35">
        <v>10498600</v>
      </c>
      <c r="E16" s="36">
        <f t="shared" si="0"/>
        <v>10498600</v>
      </c>
      <c r="F16" s="34">
        <v>0</v>
      </c>
      <c r="G16" s="35">
        <v>12908530</v>
      </c>
      <c r="H16" s="36">
        <f t="shared" si="1"/>
        <v>12908530</v>
      </c>
      <c r="I16" s="36">
        <v>15910208</v>
      </c>
      <c r="J16" s="37">
        <f t="shared" si="2"/>
        <v>0</v>
      </c>
      <c r="K16" s="38">
        <f t="shared" si="3"/>
        <v>0</v>
      </c>
      <c r="L16" s="39">
        <f t="shared" si="4"/>
        <v>56.244584062713045</v>
      </c>
      <c r="M16" s="38">
        <f t="shared" si="5"/>
        <v>80.48076742630417</v>
      </c>
      <c r="N16" s="86"/>
      <c r="O16" s="91"/>
    </row>
    <row r="17" spans="1:15" ht="12.75">
      <c r="A17" s="2"/>
      <c r="B17" s="33" t="s">
        <v>23</v>
      </c>
      <c r="C17" s="34">
        <v>88634537</v>
      </c>
      <c r="D17" s="35">
        <v>88882237</v>
      </c>
      <c r="E17" s="36">
        <f t="shared" si="0"/>
        <v>247700</v>
      </c>
      <c r="F17" s="34">
        <v>94049570</v>
      </c>
      <c r="G17" s="35">
        <v>90199206</v>
      </c>
      <c r="H17" s="36">
        <f t="shared" si="1"/>
        <v>-3850364</v>
      </c>
      <c r="I17" s="36">
        <v>94539591</v>
      </c>
      <c r="J17" s="53">
        <f t="shared" si="2"/>
        <v>0.2794621694701243</v>
      </c>
      <c r="K17" s="38">
        <f t="shared" si="3"/>
        <v>-4.0939729974310355</v>
      </c>
      <c r="L17" s="39">
        <f t="shared" si="4"/>
        <v>1.3270134563021756</v>
      </c>
      <c r="M17" s="38">
        <f t="shared" si="5"/>
        <v>-24.005851138016045</v>
      </c>
      <c r="N17" s="86"/>
      <c r="O17" s="91"/>
    </row>
    <row r="18" spans="1:15" ht="12.75">
      <c r="A18" s="2"/>
      <c r="B18" s="40" t="s">
        <v>24</v>
      </c>
      <c r="C18" s="41">
        <v>110322426</v>
      </c>
      <c r="D18" s="42">
        <v>128988401</v>
      </c>
      <c r="E18" s="43">
        <f t="shared" si="0"/>
        <v>18665975</v>
      </c>
      <c r="F18" s="41">
        <v>118958172</v>
      </c>
      <c r="G18" s="42">
        <v>134997445</v>
      </c>
      <c r="H18" s="43">
        <f t="shared" si="1"/>
        <v>16039273</v>
      </c>
      <c r="I18" s="43">
        <v>144803904</v>
      </c>
      <c r="J18" s="54">
        <f t="shared" si="2"/>
        <v>16.919474740339737</v>
      </c>
      <c r="K18" s="45">
        <f t="shared" si="3"/>
        <v>13.483119932273338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-2452728</v>
      </c>
      <c r="D19" s="58">
        <v>-2751809</v>
      </c>
      <c r="E19" s="59">
        <f t="shared" si="0"/>
        <v>-299081</v>
      </c>
      <c r="F19" s="60">
        <v>-3796666</v>
      </c>
      <c r="G19" s="61">
        <v>-1795898</v>
      </c>
      <c r="H19" s="62">
        <f t="shared" si="1"/>
        <v>2000768</v>
      </c>
      <c r="I19" s="62">
        <v>-1327748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39770000</v>
      </c>
      <c r="D24" s="35">
        <v>58548008</v>
      </c>
      <c r="E24" s="36">
        <f t="shared" si="0"/>
        <v>18778008</v>
      </c>
      <c r="F24" s="34">
        <v>39410000</v>
      </c>
      <c r="G24" s="35">
        <v>66600000</v>
      </c>
      <c r="H24" s="36">
        <f t="shared" si="1"/>
        <v>27190000</v>
      </c>
      <c r="I24" s="36">
        <v>74500000</v>
      </c>
      <c r="J24" s="37">
        <f t="shared" si="2"/>
        <v>47.2165149610259</v>
      </c>
      <c r="K24" s="38">
        <f t="shared" si="3"/>
        <v>68.99264146155798</v>
      </c>
      <c r="L24" s="39">
        <f>IF($E$26=0,0,($E24/$E$26)*100)</f>
        <v>-525.1132552869245</v>
      </c>
      <c r="M24" s="38">
        <f>IF($H$26=0,0,($H24/$H$26)*100)</f>
        <v>-616.5532879818594</v>
      </c>
      <c r="N24" s="86"/>
      <c r="O24" s="91"/>
    </row>
    <row r="25" spans="1:15" ht="12.75">
      <c r="A25" s="15"/>
      <c r="B25" s="33" t="s">
        <v>30</v>
      </c>
      <c r="C25" s="34">
        <v>24274000</v>
      </c>
      <c r="D25" s="35">
        <v>1920000</v>
      </c>
      <c r="E25" s="36">
        <f t="shared" si="0"/>
        <v>-22354000</v>
      </c>
      <c r="F25" s="34">
        <v>32000000</v>
      </c>
      <c r="G25" s="35">
        <v>400000</v>
      </c>
      <c r="H25" s="36">
        <f t="shared" si="1"/>
        <v>-31600000</v>
      </c>
      <c r="I25" s="36">
        <v>400000</v>
      </c>
      <c r="J25" s="37">
        <f t="shared" si="2"/>
        <v>-92.09030238114856</v>
      </c>
      <c r="K25" s="38">
        <f t="shared" si="3"/>
        <v>-98.75</v>
      </c>
      <c r="L25" s="39">
        <f>IF($E$26=0,0,($E25/$E$26)*100)</f>
        <v>625.1132552869245</v>
      </c>
      <c r="M25" s="38">
        <f>IF($H$26=0,0,($H25/$H$26)*100)</f>
        <v>716.5532879818594</v>
      </c>
      <c r="N25" s="86"/>
      <c r="O25" s="91"/>
    </row>
    <row r="26" spans="1:15" ht="12.75">
      <c r="A26" s="15"/>
      <c r="B26" s="40" t="s">
        <v>31</v>
      </c>
      <c r="C26" s="41">
        <v>64044000</v>
      </c>
      <c r="D26" s="42">
        <v>60468008</v>
      </c>
      <c r="E26" s="43">
        <f t="shared" si="0"/>
        <v>-3575992</v>
      </c>
      <c r="F26" s="41">
        <v>71410000</v>
      </c>
      <c r="G26" s="42">
        <v>67000000</v>
      </c>
      <c r="H26" s="43">
        <f t="shared" si="1"/>
        <v>-4410000</v>
      </c>
      <c r="I26" s="43">
        <v>74900000</v>
      </c>
      <c r="J26" s="54">
        <f t="shared" si="2"/>
        <v>-5.583648741490226</v>
      </c>
      <c r="K26" s="45">
        <f t="shared" si="3"/>
        <v>-6.175605657470943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47520000</v>
      </c>
      <c r="D28" s="35">
        <v>32522000</v>
      </c>
      <c r="E28" s="36">
        <f t="shared" si="0"/>
        <v>-14998000</v>
      </c>
      <c r="F28" s="34">
        <v>43960000</v>
      </c>
      <c r="G28" s="35">
        <v>48100000</v>
      </c>
      <c r="H28" s="36">
        <f t="shared" si="1"/>
        <v>4140000</v>
      </c>
      <c r="I28" s="36">
        <v>50000000</v>
      </c>
      <c r="J28" s="37">
        <f t="shared" si="2"/>
        <v>-31.561447811447813</v>
      </c>
      <c r="K28" s="38">
        <f t="shared" si="3"/>
        <v>9.417652411282983</v>
      </c>
      <c r="L28" s="39">
        <f aca="true" t="shared" si="6" ref="L28:L33">IF($E$33=0,0,($E28/$E$33)*100)</f>
        <v>419.40809710983694</v>
      </c>
      <c r="M28" s="38">
        <f aca="true" t="shared" si="7" ref="M28:M33">IF($H$33=0,0,($H28/$H$33)*100)</f>
        <v>-93.87755102040816</v>
      </c>
      <c r="N28" s="86"/>
      <c r="O28" s="91"/>
    </row>
    <row r="29" spans="1:15" ht="12.75">
      <c r="A29" s="15"/>
      <c r="B29" s="33" t="s">
        <v>34</v>
      </c>
      <c r="C29" s="34">
        <v>5500000</v>
      </c>
      <c r="D29" s="35">
        <v>3200000</v>
      </c>
      <c r="E29" s="36">
        <f t="shared" si="0"/>
        <v>-2300000</v>
      </c>
      <c r="F29" s="34">
        <v>7700000</v>
      </c>
      <c r="G29" s="35">
        <v>3000000</v>
      </c>
      <c r="H29" s="36">
        <f t="shared" si="1"/>
        <v>-4700000</v>
      </c>
      <c r="I29" s="36">
        <v>0</v>
      </c>
      <c r="J29" s="37">
        <f t="shared" si="2"/>
        <v>-41.81818181818181</v>
      </c>
      <c r="K29" s="38">
        <f t="shared" si="3"/>
        <v>-61.038961038961034</v>
      </c>
      <c r="L29" s="39">
        <f t="shared" si="6"/>
        <v>64.31781726581043</v>
      </c>
      <c r="M29" s="38">
        <f t="shared" si="7"/>
        <v>106.57596371882086</v>
      </c>
      <c r="N29" s="86"/>
      <c r="O29" s="91"/>
    </row>
    <row r="30" spans="1:15" ht="12.75">
      <c r="A30" s="15"/>
      <c r="B30" s="33" t="s">
        <v>35</v>
      </c>
      <c r="C30" s="34">
        <v>500000</v>
      </c>
      <c r="D30" s="35">
        <v>0</v>
      </c>
      <c r="E30" s="36">
        <f t="shared" si="0"/>
        <v>-500000</v>
      </c>
      <c r="F30" s="34">
        <v>500000</v>
      </c>
      <c r="G30" s="35">
        <v>0</v>
      </c>
      <c r="H30" s="36">
        <f t="shared" si="1"/>
        <v>-500000</v>
      </c>
      <c r="I30" s="36">
        <v>0</v>
      </c>
      <c r="J30" s="37">
        <f t="shared" si="2"/>
        <v>-100</v>
      </c>
      <c r="K30" s="38">
        <f t="shared" si="3"/>
        <v>-100</v>
      </c>
      <c r="L30" s="39">
        <f t="shared" si="6"/>
        <v>13.98213418821966</v>
      </c>
      <c r="M30" s="38">
        <f t="shared" si="7"/>
        <v>11.337868480725625</v>
      </c>
      <c r="N30" s="86"/>
      <c r="O30" s="91"/>
    </row>
    <row r="31" spans="1:15" ht="25.5">
      <c r="A31" s="15"/>
      <c r="B31" s="98" t="s">
        <v>36</v>
      </c>
      <c r="C31" s="34">
        <v>7250000</v>
      </c>
      <c r="D31" s="35">
        <v>12026008</v>
      </c>
      <c r="E31" s="36">
        <f t="shared" si="0"/>
        <v>4776008</v>
      </c>
      <c r="F31" s="34">
        <v>7000000</v>
      </c>
      <c r="G31" s="35">
        <v>15500000</v>
      </c>
      <c r="H31" s="36">
        <f t="shared" si="1"/>
        <v>8500000</v>
      </c>
      <c r="I31" s="36">
        <v>18500000</v>
      </c>
      <c r="J31" s="37">
        <f t="shared" si="2"/>
        <v>65.87597241379311</v>
      </c>
      <c r="K31" s="38">
        <f t="shared" si="3"/>
        <v>121.42857142857142</v>
      </c>
      <c r="L31" s="39">
        <f t="shared" si="6"/>
        <v>-133.5575694800212</v>
      </c>
      <c r="M31" s="38">
        <f t="shared" si="7"/>
        <v>-192.7437641723356</v>
      </c>
      <c r="N31" s="86"/>
      <c r="O31" s="91"/>
    </row>
    <row r="32" spans="1:15" ht="12.75">
      <c r="A32" s="15"/>
      <c r="B32" s="33" t="s">
        <v>30</v>
      </c>
      <c r="C32" s="34">
        <v>3274000</v>
      </c>
      <c r="D32" s="35">
        <v>12720000</v>
      </c>
      <c r="E32" s="36">
        <f t="shared" si="0"/>
        <v>9446000</v>
      </c>
      <c r="F32" s="34">
        <v>12250000</v>
      </c>
      <c r="G32" s="35">
        <v>400000</v>
      </c>
      <c r="H32" s="36">
        <f t="shared" si="1"/>
        <v>-11850000</v>
      </c>
      <c r="I32" s="36">
        <v>6400000</v>
      </c>
      <c r="J32" s="37">
        <f t="shared" si="2"/>
        <v>288.515577275504</v>
      </c>
      <c r="K32" s="38">
        <f t="shared" si="3"/>
        <v>-96.73469387755102</v>
      </c>
      <c r="L32" s="39">
        <f t="shared" si="6"/>
        <v>-264.1504790838458</v>
      </c>
      <c r="M32" s="38">
        <f t="shared" si="7"/>
        <v>268.7074829931973</v>
      </c>
      <c r="N32" s="86"/>
      <c r="O32" s="91"/>
    </row>
    <row r="33" spans="1:15" ht="13.5" thickBot="1">
      <c r="A33" s="15"/>
      <c r="B33" s="77" t="s">
        <v>37</v>
      </c>
      <c r="C33" s="78">
        <v>64044000</v>
      </c>
      <c r="D33" s="79">
        <v>60468008</v>
      </c>
      <c r="E33" s="80">
        <f t="shared" si="0"/>
        <v>-3575992</v>
      </c>
      <c r="F33" s="78">
        <v>71410000</v>
      </c>
      <c r="G33" s="79">
        <v>67000000</v>
      </c>
      <c r="H33" s="80">
        <f t="shared" si="1"/>
        <v>-4410000</v>
      </c>
      <c r="I33" s="80">
        <v>74900000</v>
      </c>
      <c r="J33" s="81">
        <f t="shared" si="2"/>
        <v>-5.583648741490226</v>
      </c>
      <c r="K33" s="82">
        <f t="shared" si="3"/>
        <v>-6.175605657470943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61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0</v>
      </c>
      <c r="D8" s="35">
        <v>0</v>
      </c>
      <c r="E8" s="36">
        <f>$D8-$C8</f>
        <v>0</v>
      </c>
      <c r="F8" s="34">
        <v>0</v>
      </c>
      <c r="G8" s="35">
        <v>0</v>
      </c>
      <c r="H8" s="36">
        <f>$G8-$F8</f>
        <v>0</v>
      </c>
      <c r="I8" s="36">
        <v>0</v>
      </c>
      <c r="J8" s="37">
        <f>IF($C8=0,0,($E8/$C8)*100)</f>
        <v>0</v>
      </c>
      <c r="K8" s="38">
        <f>IF($F8=0,0,($H8/$F8)*100)</f>
        <v>0</v>
      </c>
      <c r="L8" s="39">
        <f>IF($E$11=0,0,($E8/$E$11)*100)</f>
        <v>0</v>
      </c>
      <c r="M8" s="38">
        <f>IF($H$11=0,0,($H8/$H$11)*100)</f>
        <v>0</v>
      </c>
      <c r="N8" s="86"/>
      <c r="O8" s="91"/>
    </row>
    <row r="9" spans="1:15" ht="12.75">
      <c r="A9" s="2"/>
      <c r="B9" s="33" t="s">
        <v>16</v>
      </c>
      <c r="C9" s="34">
        <v>0</v>
      </c>
      <c r="D9" s="35">
        <v>0</v>
      </c>
      <c r="E9" s="36">
        <f>$D9-$C9</f>
        <v>0</v>
      </c>
      <c r="F9" s="34">
        <v>0</v>
      </c>
      <c r="G9" s="35">
        <v>0</v>
      </c>
      <c r="H9" s="36">
        <f>$G9-$F9</f>
        <v>0</v>
      </c>
      <c r="I9" s="36">
        <v>0</v>
      </c>
      <c r="J9" s="37">
        <f>IF($C9=0,0,($E9/$C9)*100)</f>
        <v>0</v>
      </c>
      <c r="K9" s="38">
        <f>IF($F9=0,0,($H9/$F9)*100)</f>
        <v>0</v>
      </c>
      <c r="L9" s="39">
        <f>IF($E$11=0,0,($E9/$E$11)*100)</f>
        <v>0</v>
      </c>
      <c r="M9" s="38">
        <f>IF($H$11=0,0,($H9/$H$11)*100)</f>
        <v>0</v>
      </c>
      <c r="N9" s="86"/>
      <c r="O9" s="91"/>
    </row>
    <row r="10" spans="1:15" ht="12.75">
      <c r="A10" s="2"/>
      <c r="B10" s="33" t="s">
        <v>17</v>
      </c>
      <c r="C10" s="34">
        <v>0</v>
      </c>
      <c r="D10" s="35">
        <v>44878246</v>
      </c>
      <c r="E10" s="36">
        <f aca="true" t="shared" si="0" ref="E10:E33">$D10-$C10</f>
        <v>44878246</v>
      </c>
      <c r="F10" s="34">
        <v>0</v>
      </c>
      <c r="G10" s="35">
        <v>49279358</v>
      </c>
      <c r="H10" s="36">
        <f aca="true" t="shared" si="1" ref="H10:H33">$G10-$F10</f>
        <v>49279358</v>
      </c>
      <c r="I10" s="36">
        <v>55358472</v>
      </c>
      <c r="J10" s="37">
        <f aca="true" t="shared" si="2" ref="J10:J33">IF($C10=0,0,($E10/$C10)*100)</f>
        <v>0</v>
      </c>
      <c r="K10" s="38">
        <f aca="true" t="shared" si="3" ref="K10:K33">IF($F10=0,0,($H10/$F10)*100)</f>
        <v>0</v>
      </c>
      <c r="L10" s="39">
        <f>IF($E$11=0,0,($E10/$E$11)*100)</f>
        <v>100</v>
      </c>
      <c r="M10" s="38">
        <f>IF($H$11=0,0,($H10/$H$11)*100)</f>
        <v>100</v>
      </c>
      <c r="N10" s="86"/>
      <c r="O10" s="91"/>
    </row>
    <row r="11" spans="1:15" ht="12.75">
      <c r="A11" s="15"/>
      <c r="B11" s="40" t="s">
        <v>18</v>
      </c>
      <c r="C11" s="41">
        <v>0</v>
      </c>
      <c r="D11" s="42">
        <v>44878246</v>
      </c>
      <c r="E11" s="43">
        <f t="shared" si="0"/>
        <v>44878246</v>
      </c>
      <c r="F11" s="41">
        <v>0</v>
      </c>
      <c r="G11" s="42">
        <v>49279358</v>
      </c>
      <c r="H11" s="43">
        <f t="shared" si="1"/>
        <v>49279358</v>
      </c>
      <c r="I11" s="43">
        <v>55358472</v>
      </c>
      <c r="J11" s="44">
        <f t="shared" si="2"/>
        <v>0</v>
      </c>
      <c r="K11" s="45">
        <f t="shared" si="3"/>
        <v>0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0</v>
      </c>
      <c r="D13" s="35">
        <v>26581132</v>
      </c>
      <c r="E13" s="36">
        <f t="shared" si="0"/>
        <v>26581132</v>
      </c>
      <c r="F13" s="34">
        <v>0</v>
      </c>
      <c r="G13" s="35">
        <v>30036680</v>
      </c>
      <c r="H13" s="36">
        <f t="shared" si="1"/>
        <v>30036680</v>
      </c>
      <c r="I13" s="36">
        <v>33941447</v>
      </c>
      <c r="J13" s="37">
        <f t="shared" si="2"/>
        <v>0</v>
      </c>
      <c r="K13" s="38">
        <f t="shared" si="3"/>
        <v>0</v>
      </c>
      <c r="L13" s="39">
        <f aca="true" t="shared" si="4" ref="L13:L18">IF($E$18=0,0,($E13/$E$18)*100)</f>
        <v>59.22943733650904</v>
      </c>
      <c r="M13" s="38">
        <f aca="true" t="shared" si="5" ref="M13:M18">IF($H$18=0,0,($H13/$H$18)*100)</f>
        <v>59.94132963087525</v>
      </c>
      <c r="N13" s="86"/>
      <c r="O13" s="91"/>
    </row>
    <row r="14" spans="1:15" ht="12.75">
      <c r="A14" s="2"/>
      <c r="B14" s="33" t="s">
        <v>21</v>
      </c>
      <c r="C14" s="34">
        <v>0</v>
      </c>
      <c r="D14" s="35">
        <v>0</v>
      </c>
      <c r="E14" s="36">
        <f t="shared" si="0"/>
        <v>0</v>
      </c>
      <c r="F14" s="34">
        <v>0</v>
      </c>
      <c r="G14" s="35">
        <v>0</v>
      </c>
      <c r="H14" s="36">
        <f t="shared" si="1"/>
        <v>0</v>
      </c>
      <c r="I14" s="36">
        <v>0</v>
      </c>
      <c r="J14" s="37">
        <f t="shared" si="2"/>
        <v>0</v>
      </c>
      <c r="K14" s="38">
        <f t="shared" si="3"/>
        <v>0</v>
      </c>
      <c r="L14" s="39">
        <f t="shared" si="4"/>
        <v>0</v>
      </c>
      <c r="M14" s="38">
        <f t="shared" si="5"/>
        <v>0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0</v>
      </c>
      <c r="D16" s="35">
        <v>0</v>
      </c>
      <c r="E16" s="36">
        <f t="shared" si="0"/>
        <v>0</v>
      </c>
      <c r="F16" s="34">
        <v>0</v>
      </c>
      <c r="G16" s="35">
        <v>0</v>
      </c>
      <c r="H16" s="36">
        <f t="shared" si="1"/>
        <v>0</v>
      </c>
      <c r="I16" s="36">
        <v>0</v>
      </c>
      <c r="J16" s="37">
        <f t="shared" si="2"/>
        <v>0</v>
      </c>
      <c r="K16" s="38">
        <f t="shared" si="3"/>
        <v>0</v>
      </c>
      <c r="L16" s="39">
        <f t="shared" si="4"/>
        <v>0</v>
      </c>
      <c r="M16" s="38">
        <f t="shared" si="5"/>
        <v>0</v>
      </c>
      <c r="N16" s="86"/>
      <c r="O16" s="91"/>
    </row>
    <row r="17" spans="1:15" ht="12.75">
      <c r="A17" s="2"/>
      <c r="B17" s="33" t="s">
        <v>23</v>
      </c>
      <c r="C17" s="34">
        <v>0</v>
      </c>
      <c r="D17" s="35">
        <v>18297113</v>
      </c>
      <c r="E17" s="36">
        <f t="shared" si="0"/>
        <v>18297113</v>
      </c>
      <c r="F17" s="34">
        <v>0</v>
      </c>
      <c r="G17" s="35">
        <v>20073453</v>
      </c>
      <c r="H17" s="36">
        <f t="shared" si="1"/>
        <v>20073453</v>
      </c>
      <c r="I17" s="36">
        <v>22337274</v>
      </c>
      <c r="J17" s="53">
        <f t="shared" si="2"/>
        <v>0</v>
      </c>
      <c r="K17" s="38">
        <f t="shared" si="3"/>
        <v>0</v>
      </c>
      <c r="L17" s="39">
        <f t="shared" si="4"/>
        <v>40.77056266349096</v>
      </c>
      <c r="M17" s="38">
        <f t="shared" si="5"/>
        <v>40.05867036912474</v>
      </c>
      <c r="N17" s="86"/>
      <c r="O17" s="91"/>
    </row>
    <row r="18" spans="1:15" ht="12.75">
      <c r="A18" s="2"/>
      <c r="B18" s="40" t="s">
        <v>24</v>
      </c>
      <c r="C18" s="41">
        <v>0</v>
      </c>
      <c r="D18" s="42">
        <v>44878245</v>
      </c>
      <c r="E18" s="43">
        <f t="shared" si="0"/>
        <v>44878245</v>
      </c>
      <c r="F18" s="41">
        <v>0</v>
      </c>
      <c r="G18" s="42">
        <v>50110133</v>
      </c>
      <c r="H18" s="43">
        <f t="shared" si="1"/>
        <v>50110133</v>
      </c>
      <c r="I18" s="43">
        <v>56278721</v>
      </c>
      <c r="J18" s="54">
        <f t="shared" si="2"/>
        <v>0</v>
      </c>
      <c r="K18" s="45">
        <f t="shared" si="3"/>
        <v>0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0</v>
      </c>
      <c r="D19" s="58">
        <v>1</v>
      </c>
      <c r="E19" s="59">
        <f t="shared" si="0"/>
        <v>1</v>
      </c>
      <c r="F19" s="60">
        <v>0</v>
      </c>
      <c r="G19" s="61">
        <v>-830775</v>
      </c>
      <c r="H19" s="62">
        <f t="shared" si="1"/>
        <v>-830775</v>
      </c>
      <c r="I19" s="62">
        <v>-920249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0</v>
      </c>
      <c r="D24" s="35">
        <v>19176754</v>
      </c>
      <c r="E24" s="36">
        <f t="shared" si="0"/>
        <v>19176754</v>
      </c>
      <c r="F24" s="34">
        <v>0</v>
      </c>
      <c r="G24" s="35">
        <v>18237641</v>
      </c>
      <c r="H24" s="36">
        <f t="shared" si="1"/>
        <v>18237641</v>
      </c>
      <c r="I24" s="36">
        <v>16586751</v>
      </c>
      <c r="J24" s="37">
        <f t="shared" si="2"/>
        <v>0</v>
      </c>
      <c r="K24" s="38">
        <f t="shared" si="3"/>
        <v>0</v>
      </c>
      <c r="L24" s="39">
        <f>IF($E$26=0,0,($E24/$E$26)*100)</f>
        <v>100</v>
      </c>
      <c r="M24" s="38">
        <f>IF($H$26=0,0,($H24/$H$26)*100)</f>
        <v>100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0</v>
      </c>
      <c r="E25" s="36">
        <f t="shared" si="0"/>
        <v>0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0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0</v>
      </c>
      <c r="D26" s="42">
        <v>19176754</v>
      </c>
      <c r="E26" s="43">
        <f t="shared" si="0"/>
        <v>19176754</v>
      </c>
      <c r="F26" s="41">
        <v>0</v>
      </c>
      <c r="G26" s="42">
        <v>18237641</v>
      </c>
      <c r="H26" s="43">
        <f t="shared" si="1"/>
        <v>18237641</v>
      </c>
      <c r="I26" s="43">
        <v>16586751</v>
      </c>
      <c r="J26" s="54">
        <f t="shared" si="2"/>
        <v>0</v>
      </c>
      <c r="K26" s="45">
        <f t="shared" si="3"/>
        <v>0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0</v>
      </c>
      <c r="D28" s="35">
        <v>0</v>
      </c>
      <c r="E28" s="36">
        <f t="shared" si="0"/>
        <v>0</v>
      </c>
      <c r="F28" s="34">
        <v>0</v>
      </c>
      <c r="G28" s="35">
        <v>0</v>
      </c>
      <c r="H28" s="36">
        <f t="shared" si="1"/>
        <v>0</v>
      </c>
      <c r="I28" s="36">
        <v>0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0</v>
      </c>
      <c r="M28" s="38">
        <f aca="true" t="shared" si="7" ref="M28:M33">IF($H$33=0,0,($H28/$H$33)*100)</f>
        <v>0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0</v>
      </c>
      <c r="E29" s="36">
        <f t="shared" si="0"/>
        <v>0</v>
      </c>
      <c r="F29" s="34">
        <v>0</v>
      </c>
      <c r="G29" s="35">
        <v>0</v>
      </c>
      <c r="H29" s="36">
        <f t="shared" si="1"/>
        <v>0</v>
      </c>
      <c r="I29" s="36">
        <v>0</v>
      </c>
      <c r="J29" s="37">
        <f t="shared" si="2"/>
        <v>0</v>
      </c>
      <c r="K29" s="38">
        <f t="shared" si="3"/>
        <v>0</v>
      </c>
      <c r="L29" s="39">
        <f t="shared" si="6"/>
        <v>0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0</v>
      </c>
      <c r="D31" s="35">
        <v>933650</v>
      </c>
      <c r="E31" s="36">
        <f t="shared" si="0"/>
        <v>933650</v>
      </c>
      <c r="F31" s="34">
        <v>0</v>
      </c>
      <c r="G31" s="35">
        <v>0</v>
      </c>
      <c r="H31" s="36">
        <f t="shared" si="1"/>
        <v>0</v>
      </c>
      <c r="I31" s="36">
        <v>0</v>
      </c>
      <c r="J31" s="37">
        <f t="shared" si="2"/>
        <v>0</v>
      </c>
      <c r="K31" s="38">
        <f t="shared" si="3"/>
        <v>0</v>
      </c>
      <c r="L31" s="39">
        <f t="shared" si="6"/>
        <v>4.868655039325216</v>
      </c>
      <c r="M31" s="38">
        <f t="shared" si="7"/>
        <v>0</v>
      </c>
      <c r="N31" s="86"/>
      <c r="O31" s="91"/>
    </row>
    <row r="32" spans="1:15" ht="12.75">
      <c r="A32" s="15"/>
      <c r="B32" s="33" t="s">
        <v>30</v>
      </c>
      <c r="C32" s="34">
        <v>0</v>
      </c>
      <c r="D32" s="35">
        <v>18243104</v>
      </c>
      <c r="E32" s="36">
        <f t="shared" si="0"/>
        <v>18243104</v>
      </c>
      <c r="F32" s="34">
        <v>0</v>
      </c>
      <c r="G32" s="35">
        <v>18237641</v>
      </c>
      <c r="H32" s="36">
        <f t="shared" si="1"/>
        <v>18237641</v>
      </c>
      <c r="I32" s="36">
        <v>16586751</v>
      </c>
      <c r="J32" s="37">
        <f t="shared" si="2"/>
        <v>0</v>
      </c>
      <c r="K32" s="38">
        <f t="shared" si="3"/>
        <v>0</v>
      </c>
      <c r="L32" s="39">
        <f t="shared" si="6"/>
        <v>95.13134496067478</v>
      </c>
      <c r="M32" s="38">
        <f t="shared" si="7"/>
        <v>100</v>
      </c>
      <c r="N32" s="86"/>
      <c r="O32" s="91"/>
    </row>
    <row r="33" spans="1:15" ht="13.5" thickBot="1">
      <c r="A33" s="15"/>
      <c r="B33" s="77" t="s">
        <v>37</v>
      </c>
      <c r="C33" s="78">
        <v>0</v>
      </c>
      <c r="D33" s="79">
        <v>19176754</v>
      </c>
      <c r="E33" s="80">
        <f t="shared" si="0"/>
        <v>19176754</v>
      </c>
      <c r="F33" s="78">
        <v>0</v>
      </c>
      <c r="G33" s="79">
        <v>18237641</v>
      </c>
      <c r="H33" s="80">
        <f t="shared" si="1"/>
        <v>18237641</v>
      </c>
      <c r="I33" s="80">
        <v>16586751</v>
      </c>
      <c r="J33" s="81">
        <f t="shared" si="2"/>
        <v>0</v>
      </c>
      <c r="K33" s="82">
        <f t="shared" si="3"/>
        <v>0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62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0</v>
      </c>
      <c r="D8" s="35">
        <v>32235710</v>
      </c>
      <c r="E8" s="36">
        <f>$D8-$C8</f>
        <v>32235710</v>
      </c>
      <c r="F8" s="34">
        <v>0</v>
      </c>
      <c r="G8" s="35">
        <v>34170000</v>
      </c>
      <c r="H8" s="36">
        <f>$G8-$F8</f>
        <v>34170000</v>
      </c>
      <c r="I8" s="36">
        <v>36220000</v>
      </c>
      <c r="J8" s="37">
        <f>IF($C8=0,0,($E8/$C8)*100)</f>
        <v>0</v>
      </c>
      <c r="K8" s="38">
        <f>IF($F8=0,0,($H8/$F8)*100)</f>
        <v>0</v>
      </c>
      <c r="L8" s="39">
        <f>IF($E$11=0,0,($E8/$E$11)*100)</f>
        <v>10.53582978006532</v>
      </c>
      <c r="M8" s="38">
        <f>IF($H$11=0,0,($H8/$H$11)*100)</f>
        <v>7.441646612296548</v>
      </c>
      <c r="N8" s="86"/>
      <c r="O8" s="91"/>
    </row>
    <row r="9" spans="1:15" ht="12.75">
      <c r="A9" s="2"/>
      <c r="B9" s="33" t="s">
        <v>16</v>
      </c>
      <c r="C9" s="34">
        <v>114241000</v>
      </c>
      <c r="D9" s="35">
        <v>196173292</v>
      </c>
      <c r="E9" s="36">
        <f>$D9-$C9</f>
        <v>81932292</v>
      </c>
      <c r="F9" s="34">
        <v>0</v>
      </c>
      <c r="G9" s="35">
        <v>207944955</v>
      </c>
      <c r="H9" s="36">
        <f>$G9-$F9</f>
        <v>207944955</v>
      </c>
      <c r="I9" s="36">
        <v>220421051</v>
      </c>
      <c r="J9" s="37">
        <f>IF($C9=0,0,($E9/$C9)*100)</f>
        <v>71.71881548655912</v>
      </c>
      <c r="K9" s="38">
        <f>IF($F9=0,0,($H9/$F9)*100)</f>
        <v>0</v>
      </c>
      <c r="L9" s="39">
        <f>IF($E$11=0,0,($E9/$E$11)*100)</f>
        <v>26.778522390312098</v>
      </c>
      <c r="M9" s="38">
        <f>IF($H$11=0,0,($H9/$H$11)*100)</f>
        <v>45.28688527714101</v>
      </c>
      <c r="N9" s="86"/>
      <c r="O9" s="91"/>
    </row>
    <row r="10" spans="1:15" ht="12.75">
      <c r="A10" s="2"/>
      <c r="B10" s="33" t="s">
        <v>17</v>
      </c>
      <c r="C10" s="34">
        <v>3000</v>
      </c>
      <c r="D10" s="35">
        <v>191797705</v>
      </c>
      <c r="E10" s="36">
        <f aca="true" t="shared" si="0" ref="E10:E33">$D10-$C10</f>
        <v>191794705</v>
      </c>
      <c r="F10" s="34">
        <v>0</v>
      </c>
      <c r="G10" s="35">
        <v>217057615</v>
      </c>
      <c r="H10" s="36">
        <f aca="true" t="shared" si="1" ref="H10:H33">$G10-$F10</f>
        <v>217057615</v>
      </c>
      <c r="I10" s="36">
        <v>241904552</v>
      </c>
      <c r="J10" s="37">
        <f aca="true" t="shared" si="2" ref="J10:J33">IF($C10=0,0,($E10/$C10)*100)</f>
        <v>6393156.833333334</v>
      </c>
      <c r="K10" s="38">
        <f aca="true" t="shared" si="3" ref="K10:K33">IF($F10=0,0,($H10/$F10)*100)</f>
        <v>0</v>
      </c>
      <c r="L10" s="39">
        <f>IF($E$11=0,0,($E10/$E$11)*100)</f>
        <v>62.68564782962258</v>
      </c>
      <c r="M10" s="38">
        <f>IF($H$11=0,0,($H10/$H$11)*100)</f>
        <v>47.271468110562445</v>
      </c>
      <c r="N10" s="86"/>
      <c r="O10" s="91"/>
    </row>
    <row r="11" spans="1:15" ht="12.75">
      <c r="A11" s="15"/>
      <c r="B11" s="40" t="s">
        <v>18</v>
      </c>
      <c r="C11" s="41">
        <v>114244000</v>
      </c>
      <c r="D11" s="42">
        <v>420206707</v>
      </c>
      <c r="E11" s="43">
        <f t="shared" si="0"/>
        <v>305962707</v>
      </c>
      <c r="F11" s="41">
        <v>0</v>
      </c>
      <c r="G11" s="42">
        <v>459172570</v>
      </c>
      <c r="H11" s="43">
        <f t="shared" si="1"/>
        <v>459172570</v>
      </c>
      <c r="I11" s="43">
        <v>498545603</v>
      </c>
      <c r="J11" s="44">
        <f t="shared" si="2"/>
        <v>267.81512114421764</v>
      </c>
      <c r="K11" s="45">
        <f t="shared" si="3"/>
        <v>0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0</v>
      </c>
      <c r="D13" s="35">
        <v>150519628</v>
      </c>
      <c r="E13" s="36">
        <f t="shared" si="0"/>
        <v>150519628</v>
      </c>
      <c r="F13" s="34">
        <v>0</v>
      </c>
      <c r="G13" s="35">
        <v>164066374</v>
      </c>
      <c r="H13" s="36">
        <f t="shared" si="1"/>
        <v>164066374</v>
      </c>
      <c r="I13" s="36">
        <v>178532326</v>
      </c>
      <c r="J13" s="37">
        <f t="shared" si="2"/>
        <v>0</v>
      </c>
      <c r="K13" s="38">
        <f t="shared" si="3"/>
        <v>0</v>
      </c>
      <c r="L13" s="39">
        <f aca="true" t="shared" si="4" ref="L13:L18">IF($E$18=0,0,($E13/$E$18)*100)</f>
        <v>35.82442886694106</v>
      </c>
      <c r="M13" s="38">
        <f aca="true" t="shared" si="5" ref="M13:M18">IF($H$18=0,0,($H13/$H$18)*100)</f>
        <v>35.73568252607542</v>
      </c>
      <c r="N13" s="86"/>
      <c r="O13" s="91"/>
    </row>
    <row r="14" spans="1:15" ht="12.75">
      <c r="A14" s="2"/>
      <c r="B14" s="33" t="s">
        <v>21</v>
      </c>
      <c r="C14" s="34">
        <v>0</v>
      </c>
      <c r="D14" s="35">
        <v>0</v>
      </c>
      <c r="E14" s="36">
        <f t="shared" si="0"/>
        <v>0</v>
      </c>
      <c r="F14" s="34">
        <v>0</v>
      </c>
      <c r="G14" s="35">
        <v>0</v>
      </c>
      <c r="H14" s="36">
        <f t="shared" si="1"/>
        <v>0</v>
      </c>
      <c r="I14" s="36">
        <v>0</v>
      </c>
      <c r="J14" s="37">
        <f t="shared" si="2"/>
        <v>0</v>
      </c>
      <c r="K14" s="38">
        <f t="shared" si="3"/>
        <v>0</v>
      </c>
      <c r="L14" s="39">
        <f t="shared" si="4"/>
        <v>0</v>
      </c>
      <c r="M14" s="38">
        <f t="shared" si="5"/>
        <v>0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0</v>
      </c>
      <c r="D16" s="35">
        <v>77724000</v>
      </c>
      <c r="E16" s="36">
        <f t="shared" si="0"/>
        <v>77724000</v>
      </c>
      <c r="F16" s="34">
        <v>0</v>
      </c>
      <c r="G16" s="35">
        <v>82387000</v>
      </c>
      <c r="H16" s="36">
        <f t="shared" si="1"/>
        <v>82387000</v>
      </c>
      <c r="I16" s="36">
        <v>87331000</v>
      </c>
      <c r="J16" s="37">
        <f t="shared" si="2"/>
        <v>0</v>
      </c>
      <c r="K16" s="38">
        <f t="shared" si="3"/>
        <v>0</v>
      </c>
      <c r="L16" s="39">
        <f t="shared" si="4"/>
        <v>18.49870310106086</v>
      </c>
      <c r="M16" s="38">
        <f t="shared" si="5"/>
        <v>17.94490610413427</v>
      </c>
      <c r="N16" s="86"/>
      <c r="O16" s="91"/>
    </row>
    <row r="17" spans="1:15" ht="12.75">
      <c r="A17" s="2"/>
      <c r="B17" s="33" t="s">
        <v>23</v>
      </c>
      <c r="C17" s="34">
        <v>0</v>
      </c>
      <c r="D17" s="35">
        <v>191915556</v>
      </c>
      <c r="E17" s="36">
        <f t="shared" si="0"/>
        <v>191915556</v>
      </c>
      <c r="F17" s="34">
        <v>0</v>
      </c>
      <c r="G17" s="35">
        <v>212657415</v>
      </c>
      <c r="H17" s="36">
        <f t="shared" si="1"/>
        <v>212657415</v>
      </c>
      <c r="I17" s="36">
        <v>232651715</v>
      </c>
      <c r="J17" s="53">
        <f t="shared" si="2"/>
        <v>0</v>
      </c>
      <c r="K17" s="38">
        <f t="shared" si="3"/>
        <v>0</v>
      </c>
      <c r="L17" s="39">
        <f t="shared" si="4"/>
        <v>45.67686803199808</v>
      </c>
      <c r="M17" s="38">
        <f t="shared" si="5"/>
        <v>46.31941136979031</v>
      </c>
      <c r="N17" s="86"/>
      <c r="O17" s="91"/>
    </row>
    <row r="18" spans="1:15" ht="12.75">
      <c r="A18" s="2"/>
      <c r="B18" s="40" t="s">
        <v>24</v>
      </c>
      <c r="C18" s="41">
        <v>0</v>
      </c>
      <c r="D18" s="42">
        <v>420159184</v>
      </c>
      <c r="E18" s="43">
        <f t="shared" si="0"/>
        <v>420159184</v>
      </c>
      <c r="F18" s="41">
        <v>0</v>
      </c>
      <c r="G18" s="42">
        <v>459110789</v>
      </c>
      <c r="H18" s="43">
        <f t="shared" si="1"/>
        <v>459110789</v>
      </c>
      <c r="I18" s="43">
        <v>498515041</v>
      </c>
      <c r="J18" s="54">
        <f t="shared" si="2"/>
        <v>0</v>
      </c>
      <c r="K18" s="45">
        <f t="shared" si="3"/>
        <v>0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114244000</v>
      </c>
      <c r="D19" s="58">
        <v>47523</v>
      </c>
      <c r="E19" s="59">
        <f t="shared" si="0"/>
        <v>-114196477</v>
      </c>
      <c r="F19" s="60">
        <v>0</v>
      </c>
      <c r="G19" s="61">
        <v>61781</v>
      </c>
      <c r="H19" s="62">
        <f t="shared" si="1"/>
        <v>61781</v>
      </c>
      <c r="I19" s="62">
        <v>30562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0</v>
      </c>
      <c r="D24" s="35">
        <v>61760008</v>
      </c>
      <c r="E24" s="36">
        <f t="shared" si="0"/>
        <v>61760008</v>
      </c>
      <c r="F24" s="34">
        <v>0</v>
      </c>
      <c r="G24" s="35">
        <v>0</v>
      </c>
      <c r="H24" s="36">
        <f t="shared" si="1"/>
        <v>0</v>
      </c>
      <c r="I24" s="36">
        <v>0</v>
      </c>
      <c r="J24" s="37">
        <f t="shared" si="2"/>
        <v>0</v>
      </c>
      <c r="K24" s="38">
        <f t="shared" si="3"/>
        <v>0</v>
      </c>
      <c r="L24" s="39">
        <f>IF($E$26=0,0,($E24/$E$26)*100)</f>
        <v>48.91223937634179</v>
      </c>
      <c r="M24" s="38">
        <f>IF($H$26=0,0,($H24/$H$26)*100)</f>
        <v>0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64506973</v>
      </c>
      <c r="E25" s="36">
        <f t="shared" si="0"/>
        <v>64506973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51.08776062365822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0</v>
      </c>
      <c r="D26" s="42">
        <v>126266981</v>
      </c>
      <c r="E26" s="43">
        <f t="shared" si="0"/>
        <v>126266981</v>
      </c>
      <c r="F26" s="41">
        <v>0</v>
      </c>
      <c r="G26" s="42">
        <v>0</v>
      </c>
      <c r="H26" s="43">
        <f t="shared" si="1"/>
        <v>0</v>
      </c>
      <c r="I26" s="43">
        <v>0</v>
      </c>
      <c r="J26" s="54">
        <f t="shared" si="2"/>
        <v>0</v>
      </c>
      <c r="K26" s="45">
        <f t="shared" si="3"/>
        <v>0</v>
      </c>
      <c r="L26" s="46">
        <f>IF($E$26=0,0,($E26/$E$26)*100)</f>
        <v>100</v>
      </c>
      <c r="M26" s="45">
        <f>IF($H$26=0,0,($H26/$H$26)*100)</f>
        <v>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0</v>
      </c>
      <c r="D28" s="35">
        <v>25451889</v>
      </c>
      <c r="E28" s="36">
        <f t="shared" si="0"/>
        <v>25451889</v>
      </c>
      <c r="F28" s="34">
        <v>0</v>
      </c>
      <c r="G28" s="35">
        <v>0</v>
      </c>
      <c r="H28" s="36">
        <f t="shared" si="1"/>
        <v>0</v>
      </c>
      <c r="I28" s="36">
        <v>0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20.15720087581725</v>
      </c>
      <c r="M28" s="38">
        <f aca="true" t="shared" si="7" ref="M28:M33">IF($H$33=0,0,($H28/$H$33)*100)</f>
        <v>0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11529150</v>
      </c>
      <c r="E29" s="36">
        <f t="shared" si="0"/>
        <v>11529150</v>
      </c>
      <c r="F29" s="34">
        <v>0</v>
      </c>
      <c r="G29" s="35">
        <v>0</v>
      </c>
      <c r="H29" s="36">
        <f t="shared" si="1"/>
        <v>0</v>
      </c>
      <c r="I29" s="36">
        <v>0</v>
      </c>
      <c r="J29" s="37">
        <f t="shared" si="2"/>
        <v>0</v>
      </c>
      <c r="K29" s="38">
        <f t="shared" si="3"/>
        <v>0</v>
      </c>
      <c r="L29" s="39">
        <f t="shared" si="6"/>
        <v>9.130771884060488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0</v>
      </c>
      <c r="D31" s="35">
        <v>68733848</v>
      </c>
      <c r="E31" s="36">
        <f t="shared" si="0"/>
        <v>68733848</v>
      </c>
      <c r="F31" s="34">
        <v>0</v>
      </c>
      <c r="G31" s="35">
        <v>0</v>
      </c>
      <c r="H31" s="36">
        <f t="shared" si="1"/>
        <v>0</v>
      </c>
      <c r="I31" s="36">
        <v>0</v>
      </c>
      <c r="J31" s="37">
        <f t="shared" si="2"/>
        <v>0</v>
      </c>
      <c r="K31" s="38">
        <f t="shared" si="3"/>
        <v>0</v>
      </c>
      <c r="L31" s="39">
        <f t="shared" si="6"/>
        <v>54.43533016759148</v>
      </c>
      <c r="M31" s="38">
        <f t="shared" si="7"/>
        <v>0</v>
      </c>
      <c r="N31" s="86"/>
      <c r="O31" s="91"/>
    </row>
    <row r="32" spans="1:15" ht="12.75">
      <c r="A32" s="15"/>
      <c r="B32" s="33" t="s">
        <v>30</v>
      </c>
      <c r="C32" s="34">
        <v>0</v>
      </c>
      <c r="D32" s="35">
        <v>20552094</v>
      </c>
      <c r="E32" s="36">
        <f t="shared" si="0"/>
        <v>20552094</v>
      </c>
      <c r="F32" s="34">
        <v>0</v>
      </c>
      <c r="G32" s="35">
        <v>0</v>
      </c>
      <c r="H32" s="36">
        <f t="shared" si="1"/>
        <v>0</v>
      </c>
      <c r="I32" s="36">
        <v>0</v>
      </c>
      <c r="J32" s="37">
        <f t="shared" si="2"/>
        <v>0</v>
      </c>
      <c r="K32" s="38">
        <f t="shared" si="3"/>
        <v>0</v>
      </c>
      <c r="L32" s="39">
        <f t="shared" si="6"/>
        <v>16.276697072530784</v>
      </c>
      <c r="M32" s="38">
        <f t="shared" si="7"/>
        <v>0</v>
      </c>
      <c r="N32" s="86"/>
      <c r="O32" s="91"/>
    </row>
    <row r="33" spans="1:15" ht="13.5" thickBot="1">
      <c r="A33" s="15"/>
      <c r="B33" s="77" t="s">
        <v>37</v>
      </c>
      <c r="C33" s="78">
        <v>0</v>
      </c>
      <c r="D33" s="79">
        <v>126266981</v>
      </c>
      <c r="E33" s="80">
        <f t="shared" si="0"/>
        <v>126266981</v>
      </c>
      <c r="F33" s="78">
        <v>0</v>
      </c>
      <c r="G33" s="79">
        <v>0</v>
      </c>
      <c r="H33" s="80">
        <f t="shared" si="1"/>
        <v>0</v>
      </c>
      <c r="I33" s="80">
        <v>0</v>
      </c>
      <c r="J33" s="81">
        <f t="shared" si="2"/>
        <v>0</v>
      </c>
      <c r="K33" s="82">
        <f t="shared" si="3"/>
        <v>0</v>
      </c>
      <c r="L33" s="83">
        <f t="shared" si="6"/>
        <v>100</v>
      </c>
      <c r="M33" s="82">
        <f t="shared" si="7"/>
        <v>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63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0</v>
      </c>
      <c r="D8" s="35">
        <v>36010415</v>
      </c>
      <c r="E8" s="36">
        <f>$D8-$C8</f>
        <v>36010415</v>
      </c>
      <c r="F8" s="34">
        <v>0</v>
      </c>
      <c r="G8" s="35">
        <v>0</v>
      </c>
      <c r="H8" s="36">
        <f>$G8-$F8</f>
        <v>0</v>
      </c>
      <c r="I8" s="36">
        <v>0</v>
      </c>
      <c r="J8" s="37">
        <f>IF($C8=0,0,($E8/$C8)*100)</f>
        <v>0</v>
      </c>
      <c r="K8" s="38">
        <f>IF($F8=0,0,($H8/$F8)*100)</f>
        <v>0</v>
      </c>
      <c r="L8" s="39">
        <f>IF($E$11=0,0,($E8/$E$11)*100)</f>
        <v>10.082777303692975</v>
      </c>
      <c r="M8" s="38">
        <f>IF($H$11=0,0,($H8/$H$11)*100)</f>
        <v>0</v>
      </c>
      <c r="N8" s="86"/>
      <c r="O8" s="91"/>
    </row>
    <row r="9" spans="1:15" ht="12.75">
      <c r="A9" s="2"/>
      <c r="B9" s="33" t="s">
        <v>16</v>
      </c>
      <c r="C9" s="34">
        <v>0</v>
      </c>
      <c r="D9" s="35">
        <v>181575729</v>
      </c>
      <c r="E9" s="36">
        <f>$D9-$C9</f>
        <v>181575729</v>
      </c>
      <c r="F9" s="34">
        <v>0</v>
      </c>
      <c r="G9" s="35">
        <v>0</v>
      </c>
      <c r="H9" s="36">
        <f>$G9-$F9</f>
        <v>0</v>
      </c>
      <c r="I9" s="36">
        <v>0</v>
      </c>
      <c r="J9" s="37">
        <f>IF($C9=0,0,($E9/$C9)*100)</f>
        <v>0</v>
      </c>
      <c r="K9" s="38">
        <f>IF($F9=0,0,($H9/$F9)*100)</f>
        <v>0</v>
      </c>
      <c r="L9" s="39">
        <f>IF($E$11=0,0,($E9/$E$11)*100)</f>
        <v>50.84050376155638</v>
      </c>
      <c r="M9" s="38">
        <f>IF($H$11=0,0,($H9/$H$11)*100)</f>
        <v>0</v>
      </c>
      <c r="N9" s="86"/>
      <c r="O9" s="91"/>
    </row>
    <row r="10" spans="1:15" ht="12.75">
      <c r="A10" s="2"/>
      <c r="B10" s="33" t="s">
        <v>17</v>
      </c>
      <c r="C10" s="34">
        <v>1982000</v>
      </c>
      <c r="D10" s="35">
        <v>141543633</v>
      </c>
      <c r="E10" s="36">
        <f aca="true" t="shared" si="0" ref="E10:E33">$D10-$C10</f>
        <v>139561633</v>
      </c>
      <c r="F10" s="34">
        <v>2101000</v>
      </c>
      <c r="G10" s="35">
        <v>0</v>
      </c>
      <c r="H10" s="36">
        <f aca="true" t="shared" si="1" ref="H10:H33">$G10-$F10</f>
        <v>-2101000</v>
      </c>
      <c r="I10" s="36">
        <v>0</v>
      </c>
      <c r="J10" s="37">
        <f aca="true" t="shared" si="2" ref="J10:J33">IF($C10=0,0,($E10/$C10)*100)</f>
        <v>7041.454742684158</v>
      </c>
      <c r="K10" s="38">
        <f aca="true" t="shared" si="3" ref="K10:K33">IF($F10=0,0,($H10/$F10)*100)</f>
        <v>-100</v>
      </c>
      <c r="L10" s="39">
        <f>IF($E$11=0,0,($E10/$E$11)*100)</f>
        <v>39.076718934750645</v>
      </c>
      <c r="M10" s="38">
        <f>IF($H$11=0,0,($H10/$H$11)*100)</f>
        <v>100</v>
      </c>
      <c r="N10" s="86"/>
      <c r="O10" s="91"/>
    </row>
    <row r="11" spans="1:15" ht="12.75">
      <c r="A11" s="15"/>
      <c r="B11" s="40" t="s">
        <v>18</v>
      </c>
      <c r="C11" s="41">
        <v>1982000</v>
      </c>
      <c r="D11" s="42">
        <v>359129777</v>
      </c>
      <c r="E11" s="43">
        <f t="shared" si="0"/>
        <v>357147777</v>
      </c>
      <c r="F11" s="41">
        <v>2101000</v>
      </c>
      <c r="G11" s="42">
        <v>0</v>
      </c>
      <c r="H11" s="43">
        <f t="shared" si="1"/>
        <v>-2101000</v>
      </c>
      <c r="I11" s="43">
        <v>0</v>
      </c>
      <c r="J11" s="44">
        <f t="shared" si="2"/>
        <v>18019.564934409686</v>
      </c>
      <c r="K11" s="45">
        <f t="shared" si="3"/>
        <v>-100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0</v>
      </c>
      <c r="D13" s="35">
        <v>109600766</v>
      </c>
      <c r="E13" s="36">
        <f t="shared" si="0"/>
        <v>109600766</v>
      </c>
      <c r="F13" s="34">
        <v>0</v>
      </c>
      <c r="G13" s="35">
        <v>0</v>
      </c>
      <c r="H13" s="36">
        <f t="shared" si="1"/>
        <v>0</v>
      </c>
      <c r="I13" s="36">
        <v>0</v>
      </c>
      <c r="J13" s="37">
        <f t="shared" si="2"/>
        <v>0</v>
      </c>
      <c r="K13" s="38">
        <f t="shared" si="3"/>
        <v>0</v>
      </c>
      <c r="L13" s="39">
        <f aca="true" t="shared" si="4" ref="L13:L18">IF($E$18=0,0,($E13/$E$18)*100)</f>
        <v>30.957259652474594</v>
      </c>
      <c r="M13" s="38">
        <f aca="true" t="shared" si="5" ref="M13:M18">IF($H$18=0,0,($H13/$H$18)*100)</f>
        <v>0</v>
      </c>
      <c r="N13" s="86"/>
      <c r="O13" s="91"/>
    </row>
    <row r="14" spans="1:15" ht="12.75">
      <c r="A14" s="2"/>
      <c r="B14" s="33" t="s">
        <v>21</v>
      </c>
      <c r="C14" s="34">
        <v>0</v>
      </c>
      <c r="D14" s="35">
        <v>0</v>
      </c>
      <c r="E14" s="36">
        <f t="shared" si="0"/>
        <v>0</v>
      </c>
      <c r="F14" s="34">
        <v>0</v>
      </c>
      <c r="G14" s="35">
        <v>0</v>
      </c>
      <c r="H14" s="36">
        <f t="shared" si="1"/>
        <v>0</v>
      </c>
      <c r="I14" s="36">
        <v>0</v>
      </c>
      <c r="J14" s="37">
        <f t="shared" si="2"/>
        <v>0</v>
      </c>
      <c r="K14" s="38">
        <f t="shared" si="3"/>
        <v>0</v>
      </c>
      <c r="L14" s="39">
        <f t="shared" si="4"/>
        <v>0</v>
      </c>
      <c r="M14" s="38">
        <f t="shared" si="5"/>
        <v>0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0</v>
      </c>
      <c r="D16" s="35">
        <v>91319440</v>
      </c>
      <c r="E16" s="36">
        <f t="shared" si="0"/>
        <v>91319440</v>
      </c>
      <c r="F16" s="34">
        <v>0</v>
      </c>
      <c r="G16" s="35">
        <v>0</v>
      </c>
      <c r="H16" s="36">
        <f t="shared" si="1"/>
        <v>0</v>
      </c>
      <c r="I16" s="36">
        <v>0</v>
      </c>
      <c r="J16" s="37">
        <f t="shared" si="2"/>
        <v>0</v>
      </c>
      <c r="K16" s="38">
        <f t="shared" si="3"/>
        <v>0</v>
      </c>
      <c r="L16" s="39">
        <f t="shared" si="4"/>
        <v>25.793611838429804</v>
      </c>
      <c r="M16" s="38">
        <f t="shared" si="5"/>
        <v>0</v>
      </c>
      <c r="N16" s="86"/>
      <c r="O16" s="91"/>
    </row>
    <row r="17" spans="1:15" ht="12.75">
      <c r="A17" s="2"/>
      <c r="B17" s="33" t="s">
        <v>23</v>
      </c>
      <c r="C17" s="34">
        <v>0</v>
      </c>
      <c r="D17" s="35">
        <v>153118773</v>
      </c>
      <c r="E17" s="36">
        <f t="shared" si="0"/>
        <v>153118773</v>
      </c>
      <c r="F17" s="34">
        <v>0</v>
      </c>
      <c r="G17" s="35">
        <v>0</v>
      </c>
      <c r="H17" s="36">
        <f t="shared" si="1"/>
        <v>0</v>
      </c>
      <c r="I17" s="36">
        <v>0</v>
      </c>
      <c r="J17" s="53">
        <f t="shared" si="2"/>
        <v>0</v>
      </c>
      <c r="K17" s="38">
        <f t="shared" si="3"/>
        <v>0</v>
      </c>
      <c r="L17" s="39">
        <f t="shared" si="4"/>
        <v>43.249128509095605</v>
      </c>
      <c r="M17" s="38">
        <f t="shared" si="5"/>
        <v>0</v>
      </c>
      <c r="N17" s="86"/>
      <c r="O17" s="91"/>
    </row>
    <row r="18" spans="1:15" ht="12.75">
      <c r="A18" s="2"/>
      <c r="B18" s="40" t="s">
        <v>24</v>
      </c>
      <c r="C18" s="41">
        <v>0</v>
      </c>
      <c r="D18" s="42">
        <v>354038979</v>
      </c>
      <c r="E18" s="43">
        <f t="shared" si="0"/>
        <v>354038979</v>
      </c>
      <c r="F18" s="41">
        <v>0</v>
      </c>
      <c r="G18" s="42">
        <v>0</v>
      </c>
      <c r="H18" s="43">
        <f t="shared" si="1"/>
        <v>0</v>
      </c>
      <c r="I18" s="43">
        <v>0</v>
      </c>
      <c r="J18" s="54">
        <f t="shared" si="2"/>
        <v>0</v>
      </c>
      <c r="K18" s="45">
        <f t="shared" si="3"/>
        <v>0</v>
      </c>
      <c r="L18" s="46">
        <f t="shared" si="4"/>
        <v>100</v>
      </c>
      <c r="M18" s="45">
        <f t="shared" si="5"/>
        <v>0</v>
      </c>
      <c r="N18" s="86"/>
      <c r="O18" s="90"/>
    </row>
    <row r="19" spans="1:15" ht="12.75">
      <c r="A19" s="55"/>
      <c r="B19" s="56" t="s">
        <v>25</v>
      </c>
      <c r="C19" s="57">
        <v>1982000</v>
      </c>
      <c r="D19" s="58">
        <v>5090798</v>
      </c>
      <c r="E19" s="59">
        <f t="shared" si="0"/>
        <v>3108798</v>
      </c>
      <c r="F19" s="60">
        <v>2101000</v>
      </c>
      <c r="G19" s="61">
        <v>0</v>
      </c>
      <c r="H19" s="62">
        <f t="shared" si="1"/>
        <v>-2101000</v>
      </c>
      <c r="I19" s="62">
        <v>0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0</v>
      </c>
      <c r="D24" s="35">
        <v>62573000</v>
      </c>
      <c r="E24" s="36">
        <f t="shared" si="0"/>
        <v>62573000</v>
      </c>
      <c r="F24" s="34">
        <v>0</v>
      </c>
      <c r="G24" s="35">
        <v>50582000</v>
      </c>
      <c r="H24" s="36">
        <f t="shared" si="1"/>
        <v>50582000</v>
      </c>
      <c r="I24" s="36">
        <v>56360000</v>
      </c>
      <c r="J24" s="37">
        <f t="shared" si="2"/>
        <v>0</v>
      </c>
      <c r="K24" s="38">
        <f t="shared" si="3"/>
        <v>0</v>
      </c>
      <c r="L24" s="39">
        <f>IF($E$26=0,0,($E24/$E$26)*100)</f>
        <v>92.47636431049901</v>
      </c>
      <c r="M24" s="38">
        <f>IF($H$26=0,0,($H24/$H$26)*100)</f>
        <v>65.38598536939779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5090776</v>
      </c>
      <c r="E25" s="36">
        <f t="shared" si="0"/>
        <v>5090776</v>
      </c>
      <c r="F25" s="34">
        <v>0</v>
      </c>
      <c r="G25" s="35">
        <v>26777085</v>
      </c>
      <c r="H25" s="36">
        <f t="shared" si="1"/>
        <v>26777085</v>
      </c>
      <c r="I25" s="36">
        <v>39545021</v>
      </c>
      <c r="J25" s="37">
        <f t="shared" si="2"/>
        <v>0</v>
      </c>
      <c r="K25" s="38">
        <f t="shared" si="3"/>
        <v>0</v>
      </c>
      <c r="L25" s="39">
        <f>IF($E$26=0,0,($E25/$E$26)*100)</f>
        <v>7.523635689500982</v>
      </c>
      <c r="M25" s="38">
        <f>IF($H$26=0,0,($H25/$H$26)*100)</f>
        <v>34.614014630602206</v>
      </c>
      <c r="N25" s="86"/>
      <c r="O25" s="91"/>
    </row>
    <row r="26" spans="1:15" ht="12.75">
      <c r="A26" s="15"/>
      <c r="B26" s="40" t="s">
        <v>31</v>
      </c>
      <c r="C26" s="41">
        <v>0</v>
      </c>
      <c r="D26" s="42">
        <v>67663776</v>
      </c>
      <c r="E26" s="43">
        <f t="shared" si="0"/>
        <v>67663776</v>
      </c>
      <c r="F26" s="41">
        <v>0</v>
      </c>
      <c r="G26" s="42">
        <v>77359085</v>
      </c>
      <c r="H26" s="43">
        <f t="shared" si="1"/>
        <v>77359085</v>
      </c>
      <c r="I26" s="43">
        <v>95905021</v>
      </c>
      <c r="J26" s="54">
        <f t="shared" si="2"/>
        <v>0</v>
      </c>
      <c r="K26" s="45">
        <f t="shared" si="3"/>
        <v>0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0</v>
      </c>
      <c r="D28" s="35">
        <v>20073000</v>
      </c>
      <c r="E28" s="36">
        <f t="shared" si="0"/>
        <v>20073000</v>
      </c>
      <c r="F28" s="34">
        <v>0</v>
      </c>
      <c r="G28" s="35">
        <v>23925000</v>
      </c>
      <c r="H28" s="36">
        <f t="shared" si="1"/>
        <v>23925000</v>
      </c>
      <c r="I28" s="36">
        <v>35952021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208.9390915432806</v>
      </c>
      <c r="M28" s="38">
        <f aca="true" t="shared" si="7" ref="M28:M33">IF($H$33=0,0,($H28/$H$33)*100)</f>
        <v>717.573979102926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7000000</v>
      </c>
      <c r="E29" s="36">
        <f t="shared" si="0"/>
        <v>7000000</v>
      </c>
      <c r="F29" s="34">
        <v>0</v>
      </c>
      <c r="G29" s="35">
        <v>8000000</v>
      </c>
      <c r="H29" s="36">
        <f t="shared" si="1"/>
        <v>8000000</v>
      </c>
      <c r="I29" s="36">
        <v>5000000</v>
      </c>
      <c r="J29" s="37">
        <f t="shared" si="2"/>
        <v>0</v>
      </c>
      <c r="K29" s="38">
        <f t="shared" si="3"/>
        <v>0</v>
      </c>
      <c r="L29" s="39">
        <f t="shared" si="6"/>
        <v>72.86273306446292</v>
      </c>
      <c r="M29" s="38">
        <f t="shared" si="7"/>
        <v>239.94114243776005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20000000</v>
      </c>
      <c r="G30" s="35">
        <v>0</v>
      </c>
      <c r="H30" s="36">
        <f t="shared" si="1"/>
        <v>-20000000</v>
      </c>
      <c r="I30" s="36">
        <v>0</v>
      </c>
      <c r="J30" s="37">
        <f t="shared" si="2"/>
        <v>0</v>
      </c>
      <c r="K30" s="38">
        <f t="shared" si="3"/>
        <v>-100</v>
      </c>
      <c r="L30" s="39">
        <f t="shared" si="6"/>
        <v>0</v>
      </c>
      <c r="M30" s="38">
        <f t="shared" si="7"/>
        <v>-599.8528560944</v>
      </c>
      <c r="N30" s="86"/>
      <c r="O30" s="91"/>
    </row>
    <row r="31" spans="1:15" ht="25.5">
      <c r="A31" s="15"/>
      <c r="B31" s="98" t="s">
        <v>36</v>
      </c>
      <c r="C31" s="34">
        <v>17859630</v>
      </c>
      <c r="D31" s="35">
        <v>0</v>
      </c>
      <c r="E31" s="36">
        <f t="shared" si="0"/>
        <v>-17859630</v>
      </c>
      <c r="F31" s="34">
        <v>15332555</v>
      </c>
      <c r="G31" s="35">
        <v>8000000</v>
      </c>
      <c r="H31" s="36">
        <f t="shared" si="1"/>
        <v>-7332555</v>
      </c>
      <c r="I31" s="36">
        <v>15000000</v>
      </c>
      <c r="J31" s="37">
        <f t="shared" si="2"/>
        <v>-100</v>
      </c>
      <c r="K31" s="38">
        <f t="shared" si="3"/>
        <v>-47.82343842888547</v>
      </c>
      <c r="L31" s="39">
        <f t="shared" si="6"/>
        <v>-185.90020761715337</v>
      </c>
      <c r="M31" s="38">
        <f t="shared" si="7"/>
        <v>-219.92270296096365</v>
      </c>
      <c r="N31" s="86"/>
      <c r="O31" s="91"/>
    </row>
    <row r="32" spans="1:15" ht="12.75">
      <c r="A32" s="15"/>
      <c r="B32" s="33" t="s">
        <v>30</v>
      </c>
      <c r="C32" s="34">
        <v>40197039</v>
      </c>
      <c r="D32" s="35">
        <v>40590775</v>
      </c>
      <c r="E32" s="36">
        <f t="shared" si="0"/>
        <v>393736</v>
      </c>
      <c r="F32" s="34">
        <v>38692379</v>
      </c>
      <c r="G32" s="35">
        <v>37434085</v>
      </c>
      <c r="H32" s="36">
        <f t="shared" si="1"/>
        <v>-1258294</v>
      </c>
      <c r="I32" s="36">
        <v>39953000</v>
      </c>
      <c r="J32" s="37">
        <f t="shared" si="2"/>
        <v>0.9795149339233669</v>
      </c>
      <c r="K32" s="38">
        <f t="shared" si="3"/>
        <v>-3.252046094141691</v>
      </c>
      <c r="L32" s="39">
        <f t="shared" si="6"/>
        <v>4.098383009409909</v>
      </c>
      <c r="M32" s="38">
        <f t="shared" si="7"/>
        <v>-37.739562485322345</v>
      </c>
      <c r="N32" s="86"/>
      <c r="O32" s="91"/>
    </row>
    <row r="33" spans="1:15" ht="13.5" thickBot="1">
      <c r="A33" s="15"/>
      <c r="B33" s="77" t="s">
        <v>37</v>
      </c>
      <c r="C33" s="78">
        <v>58056669</v>
      </c>
      <c r="D33" s="79">
        <v>67663775</v>
      </c>
      <c r="E33" s="80">
        <f t="shared" si="0"/>
        <v>9607106</v>
      </c>
      <c r="F33" s="78">
        <v>74024934</v>
      </c>
      <c r="G33" s="79">
        <v>77359085</v>
      </c>
      <c r="H33" s="80">
        <f t="shared" si="1"/>
        <v>3334151</v>
      </c>
      <c r="I33" s="80">
        <v>95905021</v>
      </c>
      <c r="J33" s="81">
        <f t="shared" si="2"/>
        <v>16.547807797929295</v>
      </c>
      <c r="K33" s="82">
        <f t="shared" si="3"/>
        <v>4.504091823979201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64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75998080</v>
      </c>
      <c r="D8" s="35">
        <v>83017070</v>
      </c>
      <c r="E8" s="36">
        <f>$D8-$C8</f>
        <v>7018990</v>
      </c>
      <c r="F8" s="34">
        <v>1594595840</v>
      </c>
      <c r="G8" s="35">
        <v>84614360</v>
      </c>
      <c r="H8" s="36">
        <f>$G8-$F8</f>
        <v>-1509981480</v>
      </c>
      <c r="I8" s="36">
        <v>91896200</v>
      </c>
      <c r="J8" s="37">
        <f>IF($C8=0,0,($E8/$C8)*100)</f>
        <v>9.235746482016388</v>
      </c>
      <c r="K8" s="38">
        <f>IF($F8=0,0,($H8/$F8)*100)</f>
        <v>-94.69367987313952</v>
      </c>
      <c r="L8" s="39">
        <f>IF($E$11=0,0,($E8/$E$11)*100)</f>
        <v>8.104242015018329</v>
      </c>
      <c r="M8" s="38">
        <f>IF($H$11=0,0,($H8/$H$11)*100)</f>
        <v>15.30822623347925</v>
      </c>
      <c r="N8" s="86"/>
      <c r="O8" s="91"/>
    </row>
    <row r="9" spans="1:15" ht="12.75">
      <c r="A9" s="2"/>
      <c r="B9" s="33" t="s">
        <v>16</v>
      </c>
      <c r="C9" s="34">
        <v>278609110</v>
      </c>
      <c r="D9" s="35">
        <v>350438110</v>
      </c>
      <c r="E9" s="36">
        <f>$D9-$C9</f>
        <v>71829000</v>
      </c>
      <c r="F9" s="34">
        <v>6044341526</v>
      </c>
      <c r="G9" s="35">
        <v>387280070</v>
      </c>
      <c r="H9" s="36">
        <f>$G9-$F9</f>
        <v>-5657061456</v>
      </c>
      <c r="I9" s="36">
        <v>415690540</v>
      </c>
      <c r="J9" s="37">
        <f>IF($C9=0,0,($E9/$C9)*100)</f>
        <v>25.781281882706566</v>
      </c>
      <c r="K9" s="38">
        <f>IF($F9=0,0,($H9/$F9)*100)</f>
        <v>-93.59268386251674</v>
      </c>
      <c r="L9" s="39">
        <f>IF($E$11=0,0,($E9/$E$11)*100)</f>
        <v>82.93495213652555</v>
      </c>
      <c r="M9" s="38">
        <f>IF($H$11=0,0,($H9/$H$11)*100)</f>
        <v>57.35141637971846</v>
      </c>
      <c r="N9" s="86"/>
      <c r="O9" s="91"/>
    </row>
    <row r="10" spans="1:15" ht="12.75">
      <c r="A10" s="2"/>
      <c r="B10" s="33" t="s">
        <v>17</v>
      </c>
      <c r="C10" s="34">
        <v>178648080</v>
      </c>
      <c r="D10" s="35">
        <v>186408930</v>
      </c>
      <c r="E10" s="36">
        <f aca="true" t="shared" si="0" ref="E10:E33">$D10-$C10</f>
        <v>7760850</v>
      </c>
      <c r="F10" s="34">
        <v>2860930480</v>
      </c>
      <c r="G10" s="35">
        <v>164116840</v>
      </c>
      <c r="H10" s="36">
        <f aca="true" t="shared" si="1" ref="H10:H33">$G10-$F10</f>
        <v>-2696813640</v>
      </c>
      <c r="I10" s="36">
        <v>132884190</v>
      </c>
      <c r="J10" s="37">
        <f aca="true" t="shared" si="2" ref="J10:J33">IF($C10=0,0,($E10/$C10)*100)</f>
        <v>4.344211256006782</v>
      </c>
      <c r="K10" s="38">
        <f aca="true" t="shared" si="3" ref="K10:K33">IF($F10=0,0,($H10/$F10)*100)</f>
        <v>-94.26351527423343</v>
      </c>
      <c r="L10" s="39">
        <f>IF($E$11=0,0,($E10/$E$11)*100)</f>
        <v>8.960805848456117</v>
      </c>
      <c r="M10" s="38">
        <f>IF($H$11=0,0,($H10/$H$11)*100)</f>
        <v>27.340357386802296</v>
      </c>
      <c r="N10" s="86"/>
      <c r="O10" s="91"/>
    </row>
    <row r="11" spans="1:15" ht="12.75">
      <c r="A11" s="15"/>
      <c r="B11" s="40" t="s">
        <v>18</v>
      </c>
      <c r="C11" s="41">
        <v>533255270</v>
      </c>
      <c r="D11" s="42">
        <v>619864110</v>
      </c>
      <c r="E11" s="43">
        <f t="shared" si="0"/>
        <v>86608840</v>
      </c>
      <c r="F11" s="41">
        <v>10499867846</v>
      </c>
      <c r="G11" s="42">
        <v>636011270</v>
      </c>
      <c r="H11" s="43">
        <f t="shared" si="1"/>
        <v>-9863856576</v>
      </c>
      <c r="I11" s="43">
        <v>640470930</v>
      </c>
      <c r="J11" s="44">
        <f t="shared" si="2"/>
        <v>16.2415347531399</v>
      </c>
      <c r="K11" s="45">
        <f t="shared" si="3"/>
        <v>-93.9426735714365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142757300</v>
      </c>
      <c r="D13" s="35">
        <v>159546215</v>
      </c>
      <c r="E13" s="36">
        <f t="shared" si="0"/>
        <v>16788915</v>
      </c>
      <c r="F13" s="34">
        <v>3004051550</v>
      </c>
      <c r="G13" s="35">
        <v>210472680</v>
      </c>
      <c r="H13" s="36">
        <f t="shared" si="1"/>
        <v>-2793578870</v>
      </c>
      <c r="I13" s="36">
        <v>211355850</v>
      </c>
      <c r="J13" s="37">
        <f t="shared" si="2"/>
        <v>11.760459885413916</v>
      </c>
      <c r="K13" s="38">
        <f t="shared" si="3"/>
        <v>-92.99370611666102</v>
      </c>
      <c r="L13" s="39">
        <f aca="true" t="shared" si="4" ref="L13:L18">IF($E$18=0,0,($E13/$E$18)*100)</f>
        <v>-63.06830411931386</v>
      </c>
      <c r="M13" s="38">
        <f aca="true" t="shared" si="5" ref="M13:M18">IF($H$18=0,0,($H13/$H$18)*100)</f>
        <v>20.978889630477354</v>
      </c>
      <c r="N13" s="86"/>
      <c r="O13" s="91"/>
    </row>
    <row r="14" spans="1:15" ht="12.75">
      <c r="A14" s="2"/>
      <c r="B14" s="33" t="s">
        <v>21</v>
      </c>
      <c r="C14" s="34">
        <v>110167000</v>
      </c>
      <c r="D14" s="35">
        <v>40000000</v>
      </c>
      <c r="E14" s="36">
        <f t="shared" si="0"/>
        <v>-70167000</v>
      </c>
      <c r="F14" s="34">
        <v>1822500000</v>
      </c>
      <c r="G14" s="35">
        <v>101500000</v>
      </c>
      <c r="H14" s="36">
        <f t="shared" si="1"/>
        <v>-1721000000</v>
      </c>
      <c r="I14" s="36">
        <v>67000000</v>
      </c>
      <c r="J14" s="37">
        <f t="shared" si="2"/>
        <v>-63.691486561311464</v>
      </c>
      <c r="K14" s="38">
        <f t="shared" si="3"/>
        <v>-94.43072702331962</v>
      </c>
      <c r="L14" s="39">
        <f t="shared" si="4"/>
        <v>263.5854487999907</v>
      </c>
      <c r="M14" s="38">
        <f t="shared" si="5"/>
        <v>12.92416313775008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170860470</v>
      </c>
      <c r="D16" s="35">
        <v>164965580</v>
      </c>
      <c r="E16" s="36">
        <f t="shared" si="0"/>
        <v>-5894890</v>
      </c>
      <c r="F16" s="34">
        <v>4082182500</v>
      </c>
      <c r="G16" s="35">
        <v>228281910</v>
      </c>
      <c r="H16" s="36">
        <f t="shared" si="1"/>
        <v>-3853900590</v>
      </c>
      <c r="I16" s="36">
        <v>367772920</v>
      </c>
      <c r="J16" s="37">
        <f t="shared" si="2"/>
        <v>-3.45011926983462</v>
      </c>
      <c r="K16" s="38">
        <f t="shared" si="3"/>
        <v>-94.40784653797326</v>
      </c>
      <c r="L16" s="39">
        <f t="shared" si="4"/>
        <v>22.144415840446037</v>
      </c>
      <c r="M16" s="38">
        <f t="shared" si="5"/>
        <v>28.94156882151731</v>
      </c>
      <c r="N16" s="86"/>
      <c r="O16" s="91"/>
    </row>
    <row r="17" spans="1:15" ht="12.75">
      <c r="A17" s="2"/>
      <c r="B17" s="33" t="s">
        <v>23</v>
      </c>
      <c r="C17" s="34">
        <v>238325100</v>
      </c>
      <c r="D17" s="35">
        <v>270977865</v>
      </c>
      <c r="E17" s="36">
        <f t="shared" si="0"/>
        <v>32652765</v>
      </c>
      <c r="F17" s="34">
        <v>5248091132</v>
      </c>
      <c r="G17" s="35">
        <v>300427940</v>
      </c>
      <c r="H17" s="36">
        <f t="shared" si="1"/>
        <v>-4947663192</v>
      </c>
      <c r="I17" s="36">
        <v>307897650</v>
      </c>
      <c r="J17" s="53">
        <f t="shared" si="2"/>
        <v>13.700934144158547</v>
      </c>
      <c r="K17" s="38">
        <f t="shared" si="3"/>
        <v>-94.27548164763843</v>
      </c>
      <c r="L17" s="39">
        <f t="shared" si="4"/>
        <v>-122.66156052112287</v>
      </c>
      <c r="M17" s="38">
        <f t="shared" si="5"/>
        <v>37.15537841025526</v>
      </c>
      <c r="N17" s="86"/>
      <c r="O17" s="91"/>
    </row>
    <row r="18" spans="1:15" ht="12.75">
      <c r="A18" s="2"/>
      <c r="B18" s="40" t="s">
        <v>24</v>
      </c>
      <c r="C18" s="41">
        <v>662109870</v>
      </c>
      <c r="D18" s="42">
        <v>635489660</v>
      </c>
      <c r="E18" s="43">
        <f t="shared" si="0"/>
        <v>-26620210</v>
      </c>
      <c r="F18" s="41">
        <v>14156825182</v>
      </c>
      <c r="G18" s="42">
        <v>840682530</v>
      </c>
      <c r="H18" s="43">
        <f t="shared" si="1"/>
        <v>-13316142652</v>
      </c>
      <c r="I18" s="43">
        <v>954026420</v>
      </c>
      <c r="J18" s="54">
        <f t="shared" si="2"/>
        <v>-4.0205124868475375</v>
      </c>
      <c r="K18" s="45">
        <f t="shared" si="3"/>
        <v>-94.0616450426406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-128854600</v>
      </c>
      <c r="D19" s="58">
        <v>-15625550</v>
      </c>
      <c r="E19" s="59">
        <f t="shared" si="0"/>
        <v>113229050</v>
      </c>
      <c r="F19" s="60">
        <v>-3656957336</v>
      </c>
      <c r="G19" s="61">
        <v>-204671260</v>
      </c>
      <c r="H19" s="62">
        <f t="shared" si="1"/>
        <v>3452286076</v>
      </c>
      <c r="I19" s="62">
        <v>-313555490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36821000</v>
      </c>
      <c r="D22" s="35">
        <v>58900000</v>
      </c>
      <c r="E22" s="36">
        <f t="shared" si="0"/>
        <v>22079000</v>
      </c>
      <c r="F22" s="34">
        <v>277307500</v>
      </c>
      <c r="G22" s="35">
        <v>27416000</v>
      </c>
      <c r="H22" s="36">
        <f t="shared" si="1"/>
        <v>-249891500</v>
      </c>
      <c r="I22" s="36">
        <v>34968000</v>
      </c>
      <c r="J22" s="37">
        <f t="shared" si="2"/>
        <v>59.963064555552535</v>
      </c>
      <c r="K22" s="38">
        <f t="shared" si="3"/>
        <v>-90.11350215915544</v>
      </c>
      <c r="L22" s="39">
        <f>IF($E$26=0,0,($E22/$E$26)*100)</f>
        <v>37.93392977747341</v>
      </c>
      <c r="M22" s="38">
        <f>IF($H$26=0,0,($H22/$H$26)*100)</f>
        <v>100.81133901900654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194076000</v>
      </c>
      <c r="D24" s="35">
        <v>245537680</v>
      </c>
      <c r="E24" s="36">
        <f t="shared" si="0"/>
        <v>51461680</v>
      </c>
      <c r="F24" s="34">
        <v>198096000</v>
      </c>
      <c r="G24" s="35">
        <v>233062250</v>
      </c>
      <c r="H24" s="36">
        <f t="shared" si="1"/>
        <v>34966250</v>
      </c>
      <c r="I24" s="36">
        <v>75414920</v>
      </c>
      <c r="J24" s="37">
        <f t="shared" si="2"/>
        <v>26.516251365444464</v>
      </c>
      <c r="K24" s="38">
        <f t="shared" si="3"/>
        <v>17.651164082061225</v>
      </c>
      <c r="L24" s="39">
        <f>IF($E$26=0,0,($E24/$E$26)*100)</f>
        <v>88.4163121224153</v>
      </c>
      <c r="M24" s="38">
        <f>IF($H$26=0,0,($H24/$H$26)*100)</f>
        <v>-14.106099979284362</v>
      </c>
      <c r="N24" s="86"/>
      <c r="O24" s="91"/>
    </row>
    <row r="25" spans="1:15" ht="12.75">
      <c r="A25" s="15"/>
      <c r="B25" s="33" t="s">
        <v>30</v>
      </c>
      <c r="C25" s="34">
        <v>55216320</v>
      </c>
      <c r="D25" s="35">
        <v>39879470</v>
      </c>
      <c r="E25" s="36">
        <f t="shared" si="0"/>
        <v>-15336850</v>
      </c>
      <c r="F25" s="34">
        <v>123918120</v>
      </c>
      <c r="G25" s="35">
        <v>90963020</v>
      </c>
      <c r="H25" s="36">
        <f t="shared" si="1"/>
        <v>-32955100</v>
      </c>
      <c r="I25" s="36">
        <v>62151570</v>
      </c>
      <c r="J25" s="37">
        <f t="shared" si="2"/>
        <v>-27.775936534705682</v>
      </c>
      <c r="K25" s="38">
        <f t="shared" si="3"/>
        <v>-26.594254335039945</v>
      </c>
      <c r="L25" s="39">
        <f>IF($E$26=0,0,($E25/$E$26)*100)</f>
        <v>-26.350241899888722</v>
      </c>
      <c r="M25" s="38">
        <f>IF($H$26=0,0,($H25/$H$26)*100)</f>
        <v>13.294760960277813</v>
      </c>
      <c r="N25" s="86"/>
      <c r="O25" s="91"/>
    </row>
    <row r="26" spans="1:15" ht="12.75">
      <c r="A26" s="15"/>
      <c r="B26" s="40" t="s">
        <v>31</v>
      </c>
      <c r="C26" s="41">
        <v>286113320</v>
      </c>
      <c r="D26" s="42">
        <v>344317150</v>
      </c>
      <c r="E26" s="43">
        <f t="shared" si="0"/>
        <v>58203830</v>
      </c>
      <c r="F26" s="41">
        <v>599321620</v>
      </c>
      <c r="G26" s="42">
        <v>351441270</v>
      </c>
      <c r="H26" s="43">
        <f t="shared" si="1"/>
        <v>-247880350</v>
      </c>
      <c r="I26" s="43">
        <v>172534490</v>
      </c>
      <c r="J26" s="54">
        <f t="shared" si="2"/>
        <v>20.342929158278963</v>
      </c>
      <c r="K26" s="45">
        <f t="shared" si="3"/>
        <v>-41.360154836396525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48612000</v>
      </c>
      <c r="D28" s="35">
        <v>29450000</v>
      </c>
      <c r="E28" s="36">
        <f t="shared" si="0"/>
        <v>-19162000</v>
      </c>
      <c r="F28" s="34">
        <v>116406000</v>
      </c>
      <c r="G28" s="35">
        <v>20900000</v>
      </c>
      <c r="H28" s="36">
        <f t="shared" si="1"/>
        <v>-95506000</v>
      </c>
      <c r="I28" s="36">
        <v>12150000</v>
      </c>
      <c r="J28" s="37">
        <f t="shared" si="2"/>
        <v>-39.41825063770262</v>
      </c>
      <c r="K28" s="38">
        <f t="shared" si="3"/>
        <v>-82.04559902410529</v>
      </c>
      <c r="L28" s="39">
        <f aca="true" t="shared" si="6" ref="L28:L33">IF($E$33=0,0,($E28/$E$33)*100)</f>
        <v>-32.922232093661194</v>
      </c>
      <c r="M28" s="38">
        <f aca="true" t="shared" si="7" ref="M28:M33">IF($H$33=0,0,($H28/$H$33)*100)</f>
        <v>38.594178771310474</v>
      </c>
      <c r="N28" s="86"/>
      <c r="O28" s="91"/>
    </row>
    <row r="29" spans="1:15" ht="12.75">
      <c r="A29" s="15"/>
      <c r="B29" s="33" t="s">
        <v>34</v>
      </c>
      <c r="C29" s="34">
        <v>18094000</v>
      </c>
      <c r="D29" s="35">
        <v>27520000</v>
      </c>
      <c r="E29" s="36">
        <f t="shared" si="0"/>
        <v>9426000</v>
      </c>
      <c r="F29" s="34">
        <v>75990000</v>
      </c>
      <c r="G29" s="35">
        <v>46999000</v>
      </c>
      <c r="H29" s="36">
        <f t="shared" si="1"/>
        <v>-28991000</v>
      </c>
      <c r="I29" s="36">
        <v>30570000</v>
      </c>
      <c r="J29" s="37">
        <f t="shared" si="2"/>
        <v>52.09461700011053</v>
      </c>
      <c r="K29" s="38">
        <f t="shared" si="3"/>
        <v>-38.151072509540725</v>
      </c>
      <c r="L29" s="39">
        <f t="shared" si="6"/>
        <v>16.19481054769076</v>
      </c>
      <c r="M29" s="38">
        <f t="shared" si="7"/>
        <v>11.715325076529872</v>
      </c>
      <c r="N29" s="86"/>
      <c r="O29" s="91"/>
    </row>
    <row r="30" spans="1:15" ht="12.75">
      <c r="A30" s="15"/>
      <c r="B30" s="33" t="s">
        <v>35</v>
      </c>
      <c r="C30" s="34">
        <v>135000000</v>
      </c>
      <c r="D30" s="35">
        <v>153000000</v>
      </c>
      <c r="E30" s="36">
        <f t="shared" si="0"/>
        <v>18000000</v>
      </c>
      <c r="F30" s="34">
        <v>0</v>
      </c>
      <c r="G30" s="35">
        <v>132500000</v>
      </c>
      <c r="H30" s="36">
        <f t="shared" si="1"/>
        <v>132500000</v>
      </c>
      <c r="I30" s="36">
        <v>8000000</v>
      </c>
      <c r="J30" s="37">
        <f t="shared" si="2"/>
        <v>13.333333333333334</v>
      </c>
      <c r="K30" s="38">
        <f t="shared" si="3"/>
        <v>0</v>
      </c>
      <c r="L30" s="39">
        <f t="shared" si="6"/>
        <v>30.92579990010967</v>
      </c>
      <c r="M30" s="38">
        <f t="shared" si="7"/>
        <v>-53.54353325653507</v>
      </c>
      <c r="N30" s="86"/>
      <c r="O30" s="91"/>
    </row>
    <row r="31" spans="1:15" ht="25.5">
      <c r="A31" s="15"/>
      <c r="B31" s="98" t="s">
        <v>36</v>
      </c>
      <c r="C31" s="34">
        <v>19910000</v>
      </c>
      <c r="D31" s="35">
        <v>15696000</v>
      </c>
      <c r="E31" s="36">
        <f t="shared" si="0"/>
        <v>-4214000</v>
      </c>
      <c r="F31" s="34">
        <v>56010000</v>
      </c>
      <c r="G31" s="35">
        <v>24375000</v>
      </c>
      <c r="H31" s="36">
        <f t="shared" si="1"/>
        <v>-31635000</v>
      </c>
      <c r="I31" s="36">
        <v>17750000</v>
      </c>
      <c r="J31" s="37">
        <f t="shared" si="2"/>
        <v>-21.165243596182822</v>
      </c>
      <c r="K31" s="38">
        <f t="shared" si="3"/>
        <v>-56.480985538296736</v>
      </c>
      <c r="L31" s="39">
        <f t="shared" si="6"/>
        <v>-7.240073376614562</v>
      </c>
      <c r="M31" s="38">
        <f t="shared" si="7"/>
        <v>12.783771128833862</v>
      </c>
      <c r="N31" s="86"/>
      <c r="O31" s="91"/>
    </row>
    <row r="32" spans="1:15" ht="12.75">
      <c r="A32" s="15"/>
      <c r="B32" s="33" t="s">
        <v>30</v>
      </c>
      <c r="C32" s="34">
        <v>64497320</v>
      </c>
      <c r="D32" s="35">
        <v>118651150</v>
      </c>
      <c r="E32" s="36">
        <f t="shared" si="0"/>
        <v>54153830</v>
      </c>
      <c r="F32" s="34">
        <v>349767460</v>
      </c>
      <c r="G32" s="35">
        <v>125937270</v>
      </c>
      <c r="H32" s="36">
        <f t="shared" si="1"/>
        <v>-223830190</v>
      </c>
      <c r="I32" s="36">
        <v>103664490</v>
      </c>
      <c r="J32" s="37">
        <f t="shared" si="2"/>
        <v>83.96291504825317</v>
      </c>
      <c r="K32" s="38">
        <f t="shared" si="3"/>
        <v>-63.99400047105582</v>
      </c>
      <c r="L32" s="39">
        <f t="shared" si="6"/>
        <v>93.04169502247532</v>
      </c>
      <c r="M32" s="38">
        <f t="shared" si="7"/>
        <v>90.45025827986085</v>
      </c>
      <c r="N32" s="86"/>
      <c r="O32" s="91"/>
    </row>
    <row r="33" spans="1:15" ht="13.5" thickBot="1">
      <c r="A33" s="15"/>
      <c r="B33" s="77" t="s">
        <v>37</v>
      </c>
      <c r="C33" s="78">
        <v>286113320</v>
      </c>
      <c r="D33" s="79">
        <v>344317150</v>
      </c>
      <c r="E33" s="80">
        <f t="shared" si="0"/>
        <v>58203830</v>
      </c>
      <c r="F33" s="78">
        <v>598173460</v>
      </c>
      <c r="G33" s="79">
        <v>350711270</v>
      </c>
      <c r="H33" s="80">
        <f t="shared" si="1"/>
        <v>-247462190</v>
      </c>
      <c r="I33" s="80">
        <v>172134490</v>
      </c>
      <c r="J33" s="81">
        <f t="shared" si="2"/>
        <v>20.342929158278963</v>
      </c>
      <c r="K33" s="82">
        <f t="shared" si="3"/>
        <v>-41.3696371617691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65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0</v>
      </c>
      <c r="D8" s="35">
        <v>7490000</v>
      </c>
      <c r="E8" s="36">
        <f>$D8-$C8</f>
        <v>7490000</v>
      </c>
      <c r="F8" s="34">
        <v>0</v>
      </c>
      <c r="G8" s="35">
        <v>8014300</v>
      </c>
      <c r="H8" s="36">
        <f>$G8-$F8</f>
        <v>8014300</v>
      </c>
      <c r="I8" s="36">
        <v>8575301</v>
      </c>
      <c r="J8" s="37">
        <f>IF($C8=0,0,($E8/$C8)*100)</f>
        <v>0</v>
      </c>
      <c r="K8" s="38">
        <f>IF($F8=0,0,($H8/$F8)*100)</f>
        <v>0</v>
      </c>
      <c r="L8" s="39">
        <f>IF($E$11=0,0,($E8/$E$11)*100)</f>
        <v>5.954935102377856</v>
      </c>
      <c r="M8" s="38">
        <f>IF($H$11=0,0,($H8/$H$11)*100)</f>
        <v>5.50853505038863</v>
      </c>
      <c r="N8" s="86"/>
      <c r="O8" s="91"/>
    </row>
    <row r="9" spans="1:15" ht="12.75">
      <c r="A9" s="2"/>
      <c r="B9" s="33" t="s">
        <v>16</v>
      </c>
      <c r="C9" s="34">
        <v>0</v>
      </c>
      <c r="D9" s="35">
        <v>47114512</v>
      </c>
      <c r="E9" s="36">
        <f>$D9-$C9</f>
        <v>47114512</v>
      </c>
      <c r="F9" s="34">
        <v>0</v>
      </c>
      <c r="G9" s="35">
        <v>57896928</v>
      </c>
      <c r="H9" s="36">
        <f>$G9-$F9</f>
        <v>57896928</v>
      </c>
      <c r="I9" s="36">
        <v>72053653</v>
      </c>
      <c r="J9" s="37">
        <f>IF($C9=0,0,($E9/$C9)*100)</f>
        <v>0</v>
      </c>
      <c r="K9" s="38">
        <f>IF($F9=0,0,($H9/$F9)*100)</f>
        <v>0</v>
      </c>
      <c r="L9" s="39">
        <f>IF($E$11=0,0,($E9/$E$11)*100)</f>
        <v>37.458459457970996</v>
      </c>
      <c r="M9" s="38">
        <f>IF($H$11=0,0,($H9/$H$11)*100)</f>
        <v>39.79477399121906</v>
      </c>
      <c r="N9" s="86"/>
      <c r="O9" s="91"/>
    </row>
    <row r="10" spans="1:15" ht="12.75">
      <c r="A10" s="2"/>
      <c r="B10" s="33" t="s">
        <v>17</v>
      </c>
      <c r="C10" s="34">
        <v>0</v>
      </c>
      <c r="D10" s="35">
        <v>71173517</v>
      </c>
      <c r="E10" s="36">
        <f aca="true" t="shared" si="0" ref="E10:E33">$D10-$C10</f>
        <v>71173517</v>
      </c>
      <c r="F10" s="34">
        <v>0</v>
      </c>
      <c r="G10" s="35">
        <v>79577544</v>
      </c>
      <c r="H10" s="36">
        <f aca="true" t="shared" si="1" ref="H10:H33">$G10-$F10</f>
        <v>79577544</v>
      </c>
      <c r="I10" s="36">
        <v>86960592</v>
      </c>
      <c r="J10" s="37">
        <f aca="true" t="shared" si="2" ref="J10:J33">IF($C10=0,0,($E10/$C10)*100)</f>
        <v>0</v>
      </c>
      <c r="K10" s="38">
        <f aca="true" t="shared" si="3" ref="K10:K33">IF($F10=0,0,($H10/$F10)*100)</f>
        <v>0</v>
      </c>
      <c r="L10" s="39">
        <f>IF($E$11=0,0,($E10/$E$11)*100)</f>
        <v>56.58660543965115</v>
      </c>
      <c r="M10" s="38">
        <f>IF($H$11=0,0,($H10/$H$11)*100)</f>
        <v>54.69669095839231</v>
      </c>
      <c r="N10" s="86"/>
      <c r="O10" s="91"/>
    </row>
    <row r="11" spans="1:15" ht="12.75">
      <c r="A11" s="15"/>
      <c r="B11" s="40" t="s">
        <v>18</v>
      </c>
      <c r="C11" s="41">
        <v>0</v>
      </c>
      <c r="D11" s="42">
        <v>125778029</v>
      </c>
      <c r="E11" s="43">
        <f t="shared" si="0"/>
        <v>125778029</v>
      </c>
      <c r="F11" s="41">
        <v>0</v>
      </c>
      <c r="G11" s="42">
        <v>145488772</v>
      </c>
      <c r="H11" s="43">
        <f t="shared" si="1"/>
        <v>145488772</v>
      </c>
      <c r="I11" s="43">
        <v>167589546</v>
      </c>
      <c r="J11" s="44">
        <f t="shared" si="2"/>
        <v>0</v>
      </c>
      <c r="K11" s="45">
        <f t="shared" si="3"/>
        <v>0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0</v>
      </c>
      <c r="D13" s="35">
        <v>43117649</v>
      </c>
      <c r="E13" s="36">
        <f t="shared" si="0"/>
        <v>43117649</v>
      </c>
      <c r="F13" s="34">
        <v>0</v>
      </c>
      <c r="G13" s="35">
        <v>46567061</v>
      </c>
      <c r="H13" s="36">
        <f t="shared" si="1"/>
        <v>46567061</v>
      </c>
      <c r="I13" s="36">
        <v>50292426</v>
      </c>
      <c r="J13" s="37">
        <f t="shared" si="2"/>
        <v>0</v>
      </c>
      <c r="K13" s="38">
        <f t="shared" si="3"/>
        <v>0</v>
      </c>
      <c r="L13" s="39">
        <f aca="true" t="shared" si="4" ref="L13:L18">IF($E$18=0,0,($E13/$E$18)*100)</f>
        <v>34.62741647013412</v>
      </c>
      <c r="M13" s="38">
        <f aca="true" t="shared" si="5" ref="M13:M18">IF($H$18=0,0,($H13/$H$18)*100)</f>
        <v>33.944728356768735</v>
      </c>
      <c r="N13" s="86"/>
      <c r="O13" s="91"/>
    </row>
    <row r="14" spans="1:15" ht="12.75">
      <c r="A14" s="2"/>
      <c r="B14" s="33" t="s">
        <v>21</v>
      </c>
      <c r="C14" s="34">
        <v>0</v>
      </c>
      <c r="D14" s="35">
        <v>0</v>
      </c>
      <c r="E14" s="36">
        <f t="shared" si="0"/>
        <v>0</v>
      </c>
      <c r="F14" s="34">
        <v>0</v>
      </c>
      <c r="G14" s="35">
        <v>0</v>
      </c>
      <c r="H14" s="36">
        <f t="shared" si="1"/>
        <v>0</v>
      </c>
      <c r="I14" s="36">
        <v>0</v>
      </c>
      <c r="J14" s="37">
        <f t="shared" si="2"/>
        <v>0</v>
      </c>
      <c r="K14" s="38">
        <f t="shared" si="3"/>
        <v>0</v>
      </c>
      <c r="L14" s="39">
        <f t="shared" si="4"/>
        <v>0</v>
      </c>
      <c r="M14" s="38">
        <f t="shared" si="5"/>
        <v>0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0</v>
      </c>
      <c r="D16" s="35">
        <v>37284104</v>
      </c>
      <c r="E16" s="36">
        <f t="shared" si="0"/>
        <v>37284104</v>
      </c>
      <c r="F16" s="34">
        <v>0</v>
      </c>
      <c r="G16" s="35">
        <v>46440212</v>
      </c>
      <c r="H16" s="36">
        <f t="shared" si="1"/>
        <v>46440212</v>
      </c>
      <c r="I16" s="36">
        <v>57862078</v>
      </c>
      <c r="J16" s="37">
        <f t="shared" si="2"/>
        <v>0</v>
      </c>
      <c r="K16" s="38">
        <f t="shared" si="3"/>
        <v>0</v>
      </c>
      <c r="L16" s="39">
        <f t="shared" si="4"/>
        <v>29.942546193179346</v>
      </c>
      <c r="M16" s="38">
        <f t="shared" si="5"/>
        <v>33.85226267920906</v>
      </c>
      <c r="N16" s="86"/>
      <c r="O16" s="91"/>
    </row>
    <row r="17" spans="1:15" ht="12.75">
      <c r="A17" s="2"/>
      <c r="B17" s="33" t="s">
        <v>23</v>
      </c>
      <c r="C17" s="34">
        <v>0</v>
      </c>
      <c r="D17" s="35">
        <v>44117063</v>
      </c>
      <c r="E17" s="36">
        <f t="shared" si="0"/>
        <v>44117063</v>
      </c>
      <c r="F17" s="34">
        <v>0</v>
      </c>
      <c r="G17" s="35">
        <v>44177684</v>
      </c>
      <c r="H17" s="36">
        <f t="shared" si="1"/>
        <v>44177684</v>
      </c>
      <c r="I17" s="36">
        <v>46629000</v>
      </c>
      <c r="J17" s="53">
        <f t="shared" si="2"/>
        <v>0</v>
      </c>
      <c r="K17" s="38">
        <f t="shared" si="3"/>
        <v>0</v>
      </c>
      <c r="L17" s="39">
        <f t="shared" si="4"/>
        <v>35.43003733668653</v>
      </c>
      <c r="M17" s="38">
        <f t="shared" si="5"/>
        <v>32.2030089640222</v>
      </c>
      <c r="N17" s="86"/>
      <c r="O17" s="91"/>
    </row>
    <row r="18" spans="1:15" ht="12.75">
      <c r="A18" s="2"/>
      <c r="B18" s="40" t="s">
        <v>24</v>
      </c>
      <c r="C18" s="41">
        <v>0</v>
      </c>
      <c r="D18" s="42">
        <v>124518816</v>
      </c>
      <c r="E18" s="43">
        <f t="shared" si="0"/>
        <v>124518816</v>
      </c>
      <c r="F18" s="41">
        <v>0</v>
      </c>
      <c r="G18" s="42">
        <v>137184957</v>
      </c>
      <c r="H18" s="43">
        <f t="shared" si="1"/>
        <v>137184957</v>
      </c>
      <c r="I18" s="43">
        <v>154783504</v>
      </c>
      <c r="J18" s="54">
        <f t="shared" si="2"/>
        <v>0</v>
      </c>
      <c r="K18" s="45">
        <f t="shared" si="3"/>
        <v>0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0</v>
      </c>
      <c r="D19" s="58">
        <v>1259213</v>
      </c>
      <c r="E19" s="59">
        <f t="shared" si="0"/>
        <v>1259213</v>
      </c>
      <c r="F19" s="60">
        <v>0</v>
      </c>
      <c r="G19" s="61">
        <v>8303815</v>
      </c>
      <c r="H19" s="62">
        <f t="shared" si="1"/>
        <v>8303815</v>
      </c>
      <c r="I19" s="62">
        <v>12806042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0</v>
      </c>
      <c r="D24" s="35">
        <v>25712400</v>
      </c>
      <c r="E24" s="36">
        <f t="shared" si="0"/>
        <v>25712400</v>
      </c>
      <c r="F24" s="34">
        <v>0</v>
      </c>
      <c r="G24" s="35">
        <v>29302000</v>
      </c>
      <c r="H24" s="36">
        <f t="shared" si="1"/>
        <v>29302000</v>
      </c>
      <c r="I24" s="36">
        <v>30901000</v>
      </c>
      <c r="J24" s="37">
        <f t="shared" si="2"/>
        <v>0</v>
      </c>
      <c r="K24" s="38">
        <f t="shared" si="3"/>
        <v>0</v>
      </c>
      <c r="L24" s="39">
        <f>IF($E$26=0,0,($E24/$E$26)*100)</f>
        <v>100</v>
      </c>
      <c r="M24" s="38">
        <f>IF($H$26=0,0,($H24/$H$26)*100)</f>
        <v>100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0</v>
      </c>
      <c r="E25" s="36">
        <f t="shared" si="0"/>
        <v>0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0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0</v>
      </c>
      <c r="D26" s="42">
        <v>25712400</v>
      </c>
      <c r="E26" s="43">
        <f t="shared" si="0"/>
        <v>25712400</v>
      </c>
      <c r="F26" s="41">
        <v>0</v>
      </c>
      <c r="G26" s="42">
        <v>29302000</v>
      </c>
      <c r="H26" s="43">
        <f t="shared" si="1"/>
        <v>29302000</v>
      </c>
      <c r="I26" s="43">
        <v>30901000</v>
      </c>
      <c r="J26" s="54">
        <f t="shared" si="2"/>
        <v>0</v>
      </c>
      <c r="K26" s="45">
        <f t="shared" si="3"/>
        <v>0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0</v>
      </c>
      <c r="D28" s="35">
        <v>6396786</v>
      </c>
      <c r="E28" s="36">
        <f t="shared" si="0"/>
        <v>6396786</v>
      </c>
      <c r="F28" s="34">
        <v>0</v>
      </c>
      <c r="G28" s="35">
        <v>0</v>
      </c>
      <c r="H28" s="36">
        <f t="shared" si="1"/>
        <v>0</v>
      </c>
      <c r="I28" s="36">
        <v>0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24.87821440238951</v>
      </c>
      <c r="M28" s="38">
        <f aca="true" t="shared" si="7" ref="M28:M33">IF($H$33=0,0,($H28/$H$33)*100)</f>
        <v>0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8000000</v>
      </c>
      <c r="E29" s="36">
        <f t="shared" si="0"/>
        <v>8000000</v>
      </c>
      <c r="F29" s="34">
        <v>0</v>
      </c>
      <c r="G29" s="35">
        <v>8000000</v>
      </c>
      <c r="H29" s="36">
        <f t="shared" si="1"/>
        <v>8000000</v>
      </c>
      <c r="I29" s="36">
        <v>5000000</v>
      </c>
      <c r="J29" s="37">
        <f t="shared" si="2"/>
        <v>0</v>
      </c>
      <c r="K29" s="38">
        <f t="shared" si="3"/>
        <v>0</v>
      </c>
      <c r="L29" s="39">
        <f t="shared" si="6"/>
        <v>31.113392759913506</v>
      </c>
      <c r="M29" s="38">
        <f t="shared" si="7"/>
        <v>27.301890655927924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0</v>
      </c>
      <c r="D31" s="35">
        <v>10429614</v>
      </c>
      <c r="E31" s="36">
        <f t="shared" si="0"/>
        <v>10429614</v>
      </c>
      <c r="F31" s="34">
        <v>0</v>
      </c>
      <c r="G31" s="35">
        <v>0</v>
      </c>
      <c r="H31" s="36">
        <f t="shared" si="1"/>
        <v>0</v>
      </c>
      <c r="I31" s="36">
        <v>0</v>
      </c>
      <c r="J31" s="37">
        <f t="shared" si="2"/>
        <v>0</v>
      </c>
      <c r="K31" s="38">
        <f t="shared" si="3"/>
        <v>0</v>
      </c>
      <c r="L31" s="39">
        <f t="shared" si="6"/>
        <v>40.56258458953656</v>
      </c>
      <c r="M31" s="38">
        <f t="shared" si="7"/>
        <v>0</v>
      </c>
      <c r="N31" s="86"/>
      <c r="O31" s="91"/>
    </row>
    <row r="32" spans="1:15" ht="12.75">
      <c r="A32" s="15"/>
      <c r="B32" s="33" t="s">
        <v>30</v>
      </c>
      <c r="C32" s="34">
        <v>0</v>
      </c>
      <c r="D32" s="35">
        <v>886000</v>
      </c>
      <c r="E32" s="36">
        <f t="shared" si="0"/>
        <v>886000</v>
      </c>
      <c r="F32" s="34">
        <v>0</v>
      </c>
      <c r="G32" s="35">
        <v>21302000</v>
      </c>
      <c r="H32" s="36">
        <f t="shared" si="1"/>
        <v>21302000</v>
      </c>
      <c r="I32" s="36">
        <v>25901000</v>
      </c>
      <c r="J32" s="37">
        <f t="shared" si="2"/>
        <v>0</v>
      </c>
      <c r="K32" s="38">
        <f t="shared" si="3"/>
        <v>0</v>
      </c>
      <c r="L32" s="39">
        <f t="shared" si="6"/>
        <v>3.445808248160421</v>
      </c>
      <c r="M32" s="38">
        <f t="shared" si="7"/>
        <v>72.69810934407208</v>
      </c>
      <c r="N32" s="86"/>
      <c r="O32" s="91"/>
    </row>
    <row r="33" spans="1:15" ht="13.5" thickBot="1">
      <c r="A33" s="15"/>
      <c r="B33" s="77" t="s">
        <v>37</v>
      </c>
      <c r="C33" s="78">
        <v>0</v>
      </c>
      <c r="D33" s="79">
        <v>25712400</v>
      </c>
      <c r="E33" s="80">
        <f t="shared" si="0"/>
        <v>25712400</v>
      </c>
      <c r="F33" s="78">
        <v>0</v>
      </c>
      <c r="G33" s="79">
        <v>29302000</v>
      </c>
      <c r="H33" s="80">
        <f t="shared" si="1"/>
        <v>29302000</v>
      </c>
      <c r="I33" s="80">
        <v>30901000</v>
      </c>
      <c r="J33" s="81">
        <f t="shared" si="2"/>
        <v>0</v>
      </c>
      <c r="K33" s="82">
        <f t="shared" si="3"/>
        <v>0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66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0</v>
      </c>
      <c r="D8" s="35">
        <v>0</v>
      </c>
      <c r="E8" s="36">
        <f>$D8-$C8</f>
        <v>0</v>
      </c>
      <c r="F8" s="34">
        <v>0</v>
      </c>
      <c r="G8" s="35">
        <v>0</v>
      </c>
      <c r="H8" s="36">
        <f>$G8-$F8</f>
        <v>0</v>
      </c>
      <c r="I8" s="36">
        <v>0</v>
      </c>
      <c r="J8" s="37">
        <f>IF($C8=0,0,($E8/$C8)*100)</f>
        <v>0</v>
      </c>
      <c r="K8" s="38">
        <f>IF($F8=0,0,($H8/$F8)*100)</f>
        <v>0</v>
      </c>
      <c r="L8" s="39">
        <f>IF($E$11=0,0,($E8/$E$11)*100)</f>
        <v>0</v>
      </c>
      <c r="M8" s="38">
        <f>IF($H$11=0,0,($H8/$H$11)*100)</f>
        <v>0</v>
      </c>
      <c r="N8" s="86"/>
      <c r="O8" s="91"/>
    </row>
    <row r="9" spans="1:15" ht="12.75">
      <c r="A9" s="2"/>
      <c r="B9" s="33" t="s">
        <v>16</v>
      </c>
      <c r="C9" s="34">
        <v>0</v>
      </c>
      <c r="D9" s="35">
        <v>0</v>
      </c>
      <c r="E9" s="36">
        <f>$D9-$C9</f>
        <v>0</v>
      </c>
      <c r="F9" s="34">
        <v>0</v>
      </c>
      <c r="G9" s="35">
        <v>0</v>
      </c>
      <c r="H9" s="36">
        <f>$G9-$F9</f>
        <v>0</v>
      </c>
      <c r="I9" s="36">
        <v>0</v>
      </c>
      <c r="J9" s="37">
        <f>IF($C9=0,0,($E9/$C9)*100)</f>
        <v>0</v>
      </c>
      <c r="K9" s="38">
        <f>IF($F9=0,0,($H9/$F9)*100)</f>
        <v>0</v>
      </c>
      <c r="L9" s="39">
        <f>IF($E$11=0,0,($E9/$E$11)*100)</f>
        <v>0</v>
      </c>
      <c r="M9" s="38">
        <f>IF($H$11=0,0,($H9/$H$11)*100)</f>
        <v>0</v>
      </c>
      <c r="N9" s="86"/>
      <c r="O9" s="91"/>
    </row>
    <row r="10" spans="1:15" ht="12.75">
      <c r="A10" s="2"/>
      <c r="B10" s="33" t="s">
        <v>17</v>
      </c>
      <c r="C10" s="34">
        <v>0</v>
      </c>
      <c r="D10" s="35">
        <v>230054900</v>
      </c>
      <c r="E10" s="36">
        <f aca="true" t="shared" si="0" ref="E10:E33">$D10-$C10</f>
        <v>230054900</v>
      </c>
      <c r="F10" s="34">
        <v>0</v>
      </c>
      <c r="G10" s="35">
        <v>190246000</v>
      </c>
      <c r="H10" s="36">
        <f aca="true" t="shared" si="1" ref="H10:H33">$G10-$F10</f>
        <v>190246000</v>
      </c>
      <c r="I10" s="36">
        <v>170731000</v>
      </c>
      <c r="J10" s="37">
        <f aca="true" t="shared" si="2" ref="J10:J33">IF($C10=0,0,($E10/$C10)*100)</f>
        <v>0</v>
      </c>
      <c r="K10" s="38">
        <f aca="true" t="shared" si="3" ref="K10:K33">IF($F10=0,0,($H10/$F10)*100)</f>
        <v>0</v>
      </c>
      <c r="L10" s="39">
        <f>IF($E$11=0,0,($E10/$E$11)*100)</f>
        <v>100</v>
      </c>
      <c r="M10" s="38">
        <f>IF($H$11=0,0,($H10/$H$11)*100)</f>
        <v>100</v>
      </c>
      <c r="N10" s="86"/>
      <c r="O10" s="91"/>
    </row>
    <row r="11" spans="1:15" ht="12.75">
      <c r="A11" s="15"/>
      <c r="B11" s="40" t="s">
        <v>18</v>
      </c>
      <c r="C11" s="41">
        <v>0</v>
      </c>
      <c r="D11" s="42">
        <v>230054900</v>
      </c>
      <c r="E11" s="43">
        <f t="shared" si="0"/>
        <v>230054900</v>
      </c>
      <c r="F11" s="41">
        <v>0</v>
      </c>
      <c r="G11" s="42">
        <v>190246000</v>
      </c>
      <c r="H11" s="43">
        <f t="shared" si="1"/>
        <v>190246000</v>
      </c>
      <c r="I11" s="43">
        <v>170731000</v>
      </c>
      <c r="J11" s="44">
        <f t="shared" si="2"/>
        <v>0</v>
      </c>
      <c r="K11" s="45">
        <f t="shared" si="3"/>
        <v>0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0</v>
      </c>
      <c r="D13" s="35">
        <v>57662400</v>
      </c>
      <c r="E13" s="36">
        <f t="shared" si="0"/>
        <v>57662400</v>
      </c>
      <c r="F13" s="34">
        <v>0</v>
      </c>
      <c r="G13" s="35">
        <v>61487933</v>
      </c>
      <c r="H13" s="36">
        <f t="shared" si="1"/>
        <v>61487933</v>
      </c>
      <c r="I13" s="36">
        <v>65108966</v>
      </c>
      <c r="J13" s="37">
        <f t="shared" si="2"/>
        <v>0</v>
      </c>
      <c r="K13" s="38">
        <f t="shared" si="3"/>
        <v>0</v>
      </c>
      <c r="L13" s="39">
        <f aca="true" t="shared" si="4" ref="L13:L18">IF($E$18=0,0,($E13/$E$18)*100)</f>
        <v>25.769206275787404</v>
      </c>
      <c r="M13" s="38">
        <f aca="true" t="shared" si="5" ref="M13:M18">IF($H$18=0,0,($H13/$H$18)*100)</f>
        <v>31.091144050021647</v>
      </c>
      <c r="N13" s="86"/>
      <c r="O13" s="91"/>
    </row>
    <row r="14" spans="1:15" ht="12.75">
      <c r="A14" s="2"/>
      <c r="B14" s="33" t="s">
        <v>21</v>
      </c>
      <c r="C14" s="34">
        <v>0</v>
      </c>
      <c r="D14" s="35">
        <v>0</v>
      </c>
      <c r="E14" s="36">
        <f t="shared" si="0"/>
        <v>0</v>
      </c>
      <c r="F14" s="34">
        <v>0</v>
      </c>
      <c r="G14" s="35">
        <v>0</v>
      </c>
      <c r="H14" s="36">
        <f t="shared" si="1"/>
        <v>0</v>
      </c>
      <c r="I14" s="36">
        <v>0</v>
      </c>
      <c r="J14" s="37">
        <f t="shared" si="2"/>
        <v>0</v>
      </c>
      <c r="K14" s="38">
        <f t="shared" si="3"/>
        <v>0</v>
      </c>
      <c r="L14" s="39">
        <f t="shared" si="4"/>
        <v>0</v>
      </c>
      <c r="M14" s="38">
        <f t="shared" si="5"/>
        <v>0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0</v>
      </c>
      <c r="D16" s="35">
        <v>0</v>
      </c>
      <c r="E16" s="36">
        <f t="shared" si="0"/>
        <v>0</v>
      </c>
      <c r="F16" s="34">
        <v>0</v>
      </c>
      <c r="G16" s="35">
        <v>0</v>
      </c>
      <c r="H16" s="36">
        <f t="shared" si="1"/>
        <v>0</v>
      </c>
      <c r="I16" s="36">
        <v>0</v>
      </c>
      <c r="J16" s="37">
        <f t="shared" si="2"/>
        <v>0</v>
      </c>
      <c r="K16" s="38">
        <f t="shared" si="3"/>
        <v>0</v>
      </c>
      <c r="L16" s="39">
        <f t="shared" si="4"/>
        <v>0</v>
      </c>
      <c r="M16" s="38">
        <f t="shared" si="5"/>
        <v>0</v>
      </c>
      <c r="N16" s="86"/>
      <c r="O16" s="91"/>
    </row>
    <row r="17" spans="1:15" ht="12.75">
      <c r="A17" s="2"/>
      <c r="B17" s="33" t="s">
        <v>23</v>
      </c>
      <c r="C17" s="34">
        <v>0</v>
      </c>
      <c r="D17" s="35">
        <v>166102350</v>
      </c>
      <c r="E17" s="36">
        <f t="shared" si="0"/>
        <v>166102350</v>
      </c>
      <c r="F17" s="34">
        <v>0</v>
      </c>
      <c r="G17" s="35">
        <v>136278778</v>
      </c>
      <c r="H17" s="36">
        <f t="shared" si="1"/>
        <v>136278778</v>
      </c>
      <c r="I17" s="36">
        <v>115882499</v>
      </c>
      <c r="J17" s="53">
        <f t="shared" si="2"/>
        <v>0</v>
      </c>
      <c r="K17" s="38">
        <f t="shared" si="3"/>
        <v>0</v>
      </c>
      <c r="L17" s="39">
        <f t="shared" si="4"/>
        <v>74.23079372421259</v>
      </c>
      <c r="M17" s="38">
        <f t="shared" si="5"/>
        <v>68.90885594997836</v>
      </c>
      <c r="N17" s="86"/>
      <c r="O17" s="91"/>
    </row>
    <row r="18" spans="1:15" ht="12.75">
      <c r="A18" s="2"/>
      <c r="B18" s="40" t="s">
        <v>24</v>
      </c>
      <c r="C18" s="41">
        <v>0</v>
      </c>
      <c r="D18" s="42">
        <v>223764750</v>
      </c>
      <c r="E18" s="43">
        <f t="shared" si="0"/>
        <v>223764750</v>
      </c>
      <c r="F18" s="41">
        <v>0</v>
      </c>
      <c r="G18" s="42">
        <v>197766711</v>
      </c>
      <c r="H18" s="43">
        <f t="shared" si="1"/>
        <v>197766711</v>
      </c>
      <c r="I18" s="43">
        <v>180991465</v>
      </c>
      <c r="J18" s="54">
        <f t="shared" si="2"/>
        <v>0</v>
      </c>
      <c r="K18" s="45">
        <f t="shared" si="3"/>
        <v>0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0</v>
      </c>
      <c r="D19" s="58">
        <v>6290150</v>
      </c>
      <c r="E19" s="59">
        <f t="shared" si="0"/>
        <v>6290150</v>
      </c>
      <c r="F19" s="60">
        <v>0</v>
      </c>
      <c r="G19" s="61">
        <v>-7520711</v>
      </c>
      <c r="H19" s="62">
        <f t="shared" si="1"/>
        <v>-7520711</v>
      </c>
      <c r="I19" s="62">
        <v>-10260465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0</v>
      </c>
      <c r="D24" s="35">
        <v>0</v>
      </c>
      <c r="E24" s="36">
        <f t="shared" si="0"/>
        <v>0</v>
      </c>
      <c r="F24" s="34">
        <v>0</v>
      </c>
      <c r="G24" s="35">
        <v>0</v>
      </c>
      <c r="H24" s="36">
        <f t="shared" si="1"/>
        <v>0</v>
      </c>
      <c r="I24" s="36">
        <v>0</v>
      </c>
      <c r="J24" s="37">
        <f t="shared" si="2"/>
        <v>0</v>
      </c>
      <c r="K24" s="38">
        <f t="shared" si="3"/>
        <v>0</v>
      </c>
      <c r="L24" s="39">
        <f>IF($E$26=0,0,($E24/$E$26)*100)</f>
        <v>0</v>
      </c>
      <c r="M24" s="38">
        <f>IF($H$26=0,0,($H24/$H$26)*100)</f>
        <v>0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6290000</v>
      </c>
      <c r="E25" s="36">
        <f t="shared" si="0"/>
        <v>6290000</v>
      </c>
      <c r="F25" s="34">
        <v>0</v>
      </c>
      <c r="G25" s="35">
        <v>3550000</v>
      </c>
      <c r="H25" s="36">
        <f t="shared" si="1"/>
        <v>3550000</v>
      </c>
      <c r="I25" s="36">
        <v>3740000</v>
      </c>
      <c r="J25" s="37">
        <f t="shared" si="2"/>
        <v>0</v>
      </c>
      <c r="K25" s="38">
        <f t="shared" si="3"/>
        <v>0</v>
      </c>
      <c r="L25" s="39">
        <f>IF($E$26=0,0,($E25/$E$26)*100)</f>
        <v>100</v>
      </c>
      <c r="M25" s="38">
        <f>IF($H$26=0,0,($H25/$H$26)*100)</f>
        <v>100</v>
      </c>
      <c r="N25" s="86"/>
      <c r="O25" s="91"/>
    </row>
    <row r="26" spans="1:15" ht="12.75">
      <c r="A26" s="15"/>
      <c r="B26" s="40" t="s">
        <v>31</v>
      </c>
      <c r="C26" s="41">
        <v>0</v>
      </c>
      <c r="D26" s="42">
        <v>6290000</v>
      </c>
      <c r="E26" s="43">
        <f t="shared" si="0"/>
        <v>6290000</v>
      </c>
      <c r="F26" s="41">
        <v>0</v>
      </c>
      <c r="G26" s="42">
        <v>3550000</v>
      </c>
      <c r="H26" s="43">
        <f t="shared" si="1"/>
        <v>3550000</v>
      </c>
      <c r="I26" s="43">
        <v>3740000</v>
      </c>
      <c r="J26" s="54">
        <f t="shared" si="2"/>
        <v>0</v>
      </c>
      <c r="K26" s="45">
        <f t="shared" si="3"/>
        <v>0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0</v>
      </c>
      <c r="D28" s="35">
        <v>0</v>
      </c>
      <c r="E28" s="36">
        <f t="shared" si="0"/>
        <v>0</v>
      </c>
      <c r="F28" s="34">
        <v>0</v>
      </c>
      <c r="G28" s="35">
        <v>0</v>
      </c>
      <c r="H28" s="36">
        <f t="shared" si="1"/>
        <v>0</v>
      </c>
      <c r="I28" s="36">
        <v>0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0</v>
      </c>
      <c r="M28" s="38">
        <f aca="true" t="shared" si="7" ref="M28:M33">IF($H$33=0,0,($H28/$H$33)*100)</f>
        <v>0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0</v>
      </c>
      <c r="E29" s="36">
        <f t="shared" si="0"/>
        <v>0</v>
      </c>
      <c r="F29" s="34">
        <v>0</v>
      </c>
      <c r="G29" s="35">
        <v>0</v>
      </c>
      <c r="H29" s="36">
        <f t="shared" si="1"/>
        <v>0</v>
      </c>
      <c r="I29" s="36">
        <v>0</v>
      </c>
      <c r="J29" s="37">
        <f t="shared" si="2"/>
        <v>0</v>
      </c>
      <c r="K29" s="38">
        <f t="shared" si="3"/>
        <v>0</v>
      </c>
      <c r="L29" s="39">
        <f t="shared" si="6"/>
        <v>0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0</v>
      </c>
      <c r="D31" s="35">
        <v>0</v>
      </c>
      <c r="E31" s="36">
        <f t="shared" si="0"/>
        <v>0</v>
      </c>
      <c r="F31" s="34">
        <v>0</v>
      </c>
      <c r="G31" s="35">
        <v>0</v>
      </c>
      <c r="H31" s="36">
        <f t="shared" si="1"/>
        <v>0</v>
      </c>
      <c r="I31" s="36">
        <v>0</v>
      </c>
      <c r="J31" s="37">
        <f t="shared" si="2"/>
        <v>0</v>
      </c>
      <c r="K31" s="38">
        <f t="shared" si="3"/>
        <v>0</v>
      </c>
      <c r="L31" s="39">
        <f t="shared" si="6"/>
        <v>0</v>
      </c>
      <c r="M31" s="38">
        <f t="shared" si="7"/>
        <v>0</v>
      </c>
      <c r="N31" s="86"/>
      <c r="O31" s="91"/>
    </row>
    <row r="32" spans="1:15" ht="12.75">
      <c r="A32" s="15"/>
      <c r="B32" s="33" t="s">
        <v>30</v>
      </c>
      <c r="C32" s="34">
        <v>7743500</v>
      </c>
      <c r="D32" s="35">
        <v>6290000</v>
      </c>
      <c r="E32" s="36">
        <f t="shared" si="0"/>
        <v>-1453500</v>
      </c>
      <c r="F32" s="34">
        <v>8037900</v>
      </c>
      <c r="G32" s="35">
        <v>3550000</v>
      </c>
      <c r="H32" s="36">
        <f t="shared" si="1"/>
        <v>-4487900</v>
      </c>
      <c r="I32" s="36">
        <v>3740000</v>
      </c>
      <c r="J32" s="37">
        <f t="shared" si="2"/>
        <v>-18.77058177826564</v>
      </c>
      <c r="K32" s="38">
        <f t="shared" si="3"/>
        <v>-55.83423531021784</v>
      </c>
      <c r="L32" s="39">
        <f t="shared" si="6"/>
        <v>100</v>
      </c>
      <c r="M32" s="38">
        <f t="shared" si="7"/>
        <v>100</v>
      </c>
      <c r="N32" s="86"/>
      <c r="O32" s="91"/>
    </row>
    <row r="33" spans="1:15" ht="13.5" thickBot="1">
      <c r="A33" s="15"/>
      <c r="B33" s="77" t="s">
        <v>37</v>
      </c>
      <c r="C33" s="78">
        <v>7743500</v>
      </c>
      <c r="D33" s="79">
        <v>6290000</v>
      </c>
      <c r="E33" s="80">
        <f t="shared" si="0"/>
        <v>-1453500</v>
      </c>
      <c r="F33" s="78">
        <v>8037900</v>
      </c>
      <c r="G33" s="79">
        <v>3550000</v>
      </c>
      <c r="H33" s="80">
        <f t="shared" si="1"/>
        <v>-4487900</v>
      </c>
      <c r="I33" s="80">
        <v>3740000</v>
      </c>
      <c r="J33" s="81">
        <f t="shared" si="2"/>
        <v>-18.77058177826564</v>
      </c>
      <c r="K33" s="82">
        <f t="shared" si="3"/>
        <v>-55.83423531021784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43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10287208</v>
      </c>
      <c r="D8" s="35">
        <v>13804196</v>
      </c>
      <c r="E8" s="36">
        <f>$D8-$C8</f>
        <v>3516988</v>
      </c>
      <c r="F8" s="34">
        <v>11315929</v>
      </c>
      <c r="G8" s="35">
        <v>15184616</v>
      </c>
      <c r="H8" s="36">
        <f>$G8-$F8</f>
        <v>3868687</v>
      </c>
      <c r="I8" s="36">
        <v>16703077</v>
      </c>
      <c r="J8" s="37">
        <f>IF($C8=0,0,($E8/$C8)*100)</f>
        <v>34.1879740353262</v>
      </c>
      <c r="K8" s="38">
        <f>IF($F8=0,0,($H8/$F8)*100)</f>
        <v>34.18797519850116</v>
      </c>
      <c r="L8" s="39">
        <f>IF($E$11=0,0,($E8/$E$11)*100)</f>
        <v>-115.45367672138013</v>
      </c>
      <c r="M8" s="38">
        <f>IF($H$11=0,0,($H8/$H$11)*100)</f>
        <v>-43.50858737138961</v>
      </c>
      <c r="N8" s="86"/>
      <c r="O8" s="91"/>
    </row>
    <row r="9" spans="1:15" ht="12.75">
      <c r="A9" s="2"/>
      <c r="B9" s="33" t="s">
        <v>16</v>
      </c>
      <c r="C9" s="34">
        <v>59931901</v>
      </c>
      <c r="D9" s="35">
        <v>50049554</v>
      </c>
      <c r="E9" s="36">
        <f>$D9-$C9</f>
        <v>-9882347</v>
      </c>
      <c r="F9" s="34">
        <v>62122715</v>
      </c>
      <c r="G9" s="35">
        <v>53290460</v>
      </c>
      <c r="H9" s="36">
        <f>$G9-$F9</f>
        <v>-8832255</v>
      </c>
      <c r="I9" s="36">
        <v>55328630</v>
      </c>
      <c r="J9" s="37">
        <f>IF($C9=0,0,($E9/$C9)*100)</f>
        <v>-16.489293406528187</v>
      </c>
      <c r="K9" s="38">
        <f>IF($F9=0,0,($H9/$F9)*100)</f>
        <v>-14.217432383629724</v>
      </c>
      <c r="L9" s="39">
        <f>IF($E$11=0,0,($E9/$E$11)*100)</f>
        <v>324.4120525252008</v>
      </c>
      <c r="M9" s="38">
        <f>IF($H$11=0,0,($H9/$H$11)*100)</f>
        <v>99.33058382699164</v>
      </c>
      <c r="N9" s="86"/>
      <c r="O9" s="91"/>
    </row>
    <row r="10" spans="1:15" ht="12.75">
      <c r="A10" s="2"/>
      <c r="B10" s="33" t="s">
        <v>17</v>
      </c>
      <c r="C10" s="34">
        <v>80092102</v>
      </c>
      <c r="D10" s="35">
        <v>83411228</v>
      </c>
      <c r="E10" s="36">
        <f aca="true" t="shared" si="0" ref="E10:E33">$D10-$C10</f>
        <v>3319126</v>
      </c>
      <c r="F10" s="34">
        <v>87333821</v>
      </c>
      <c r="G10" s="35">
        <v>83405611</v>
      </c>
      <c r="H10" s="36">
        <f aca="true" t="shared" si="1" ref="H10:H33">$G10-$F10</f>
        <v>-3928210</v>
      </c>
      <c r="I10" s="36">
        <v>90867629</v>
      </c>
      <c r="J10" s="37">
        <f aca="true" t="shared" si="2" ref="J10:J33">IF($C10=0,0,($E10/$C10)*100)</f>
        <v>4.144136459297822</v>
      </c>
      <c r="K10" s="38">
        <f aca="true" t="shared" si="3" ref="K10:K33">IF($F10=0,0,($H10/$F10)*100)</f>
        <v>-4.497925265402049</v>
      </c>
      <c r="L10" s="39">
        <f>IF($E$11=0,0,($E10/$E$11)*100)</f>
        <v>-108.95837580382066</v>
      </c>
      <c r="M10" s="38">
        <f>IF($H$11=0,0,($H10/$H$11)*100)</f>
        <v>44.17800354439798</v>
      </c>
      <c r="N10" s="86"/>
      <c r="O10" s="91"/>
    </row>
    <row r="11" spans="1:15" ht="12.75">
      <c r="A11" s="15"/>
      <c r="B11" s="40" t="s">
        <v>18</v>
      </c>
      <c r="C11" s="41">
        <v>150311211</v>
      </c>
      <c r="D11" s="42">
        <v>147264978</v>
      </c>
      <c r="E11" s="43">
        <f t="shared" si="0"/>
        <v>-3046233</v>
      </c>
      <c r="F11" s="41">
        <v>160772465</v>
      </c>
      <c r="G11" s="42">
        <v>151880687</v>
      </c>
      <c r="H11" s="43">
        <f t="shared" si="1"/>
        <v>-8891778</v>
      </c>
      <c r="I11" s="43">
        <v>162899336</v>
      </c>
      <c r="J11" s="44">
        <f t="shared" si="2"/>
        <v>-2.0266172960312323</v>
      </c>
      <c r="K11" s="45">
        <f t="shared" si="3"/>
        <v>-5.530659743258897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40578705</v>
      </c>
      <c r="D13" s="35">
        <v>33406006</v>
      </c>
      <c r="E13" s="36">
        <f t="shared" si="0"/>
        <v>-7172699</v>
      </c>
      <c r="F13" s="34">
        <v>42201854</v>
      </c>
      <c r="G13" s="35">
        <v>25766194</v>
      </c>
      <c r="H13" s="36">
        <f t="shared" si="1"/>
        <v>-16435660</v>
      </c>
      <c r="I13" s="36">
        <v>26797241</v>
      </c>
      <c r="J13" s="37">
        <f t="shared" si="2"/>
        <v>-17.67601750721222</v>
      </c>
      <c r="K13" s="38">
        <f t="shared" si="3"/>
        <v>-38.945350599999706</v>
      </c>
      <c r="L13" s="39">
        <f aca="true" t="shared" si="4" ref="L13:L18">IF($E$18=0,0,($E13/$E$18)*100)</f>
        <v>-65.1166652186611</v>
      </c>
      <c r="M13" s="38">
        <f aca="true" t="shared" si="5" ref="M13:M18">IF($H$18=0,0,($H13/$H$18)*100)</f>
        <v>-248.85751204567347</v>
      </c>
      <c r="N13" s="86"/>
      <c r="O13" s="91"/>
    </row>
    <row r="14" spans="1:15" ht="12.75">
      <c r="A14" s="2"/>
      <c r="B14" s="33" t="s">
        <v>21</v>
      </c>
      <c r="C14" s="34">
        <v>4630207</v>
      </c>
      <c r="D14" s="35">
        <v>0</v>
      </c>
      <c r="E14" s="36">
        <f t="shared" si="0"/>
        <v>-4630207</v>
      </c>
      <c r="F14" s="34">
        <v>4815415</v>
      </c>
      <c r="G14" s="35">
        <v>0</v>
      </c>
      <c r="H14" s="36">
        <f t="shared" si="1"/>
        <v>-4815415</v>
      </c>
      <c r="I14" s="36">
        <v>0</v>
      </c>
      <c r="J14" s="37">
        <f t="shared" si="2"/>
        <v>-100</v>
      </c>
      <c r="K14" s="38">
        <f t="shared" si="3"/>
        <v>-100</v>
      </c>
      <c r="L14" s="39">
        <f t="shared" si="4"/>
        <v>-42.03489357522198</v>
      </c>
      <c r="M14" s="38">
        <f t="shared" si="5"/>
        <v>-72.91171734919175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0</v>
      </c>
      <c r="D16" s="35">
        <v>35042978</v>
      </c>
      <c r="E16" s="36">
        <f t="shared" si="0"/>
        <v>35042978</v>
      </c>
      <c r="F16" s="34">
        <v>0</v>
      </c>
      <c r="G16" s="35">
        <v>41585652</v>
      </c>
      <c r="H16" s="36">
        <f t="shared" si="1"/>
        <v>41585652</v>
      </c>
      <c r="I16" s="36">
        <v>50271490</v>
      </c>
      <c r="J16" s="37">
        <f t="shared" si="2"/>
        <v>0</v>
      </c>
      <c r="K16" s="38">
        <f t="shared" si="3"/>
        <v>0</v>
      </c>
      <c r="L16" s="39">
        <f t="shared" si="4"/>
        <v>318.13434060050565</v>
      </c>
      <c r="M16" s="38">
        <f t="shared" si="5"/>
        <v>629.661473498307</v>
      </c>
      <c r="N16" s="86"/>
      <c r="O16" s="91"/>
    </row>
    <row r="17" spans="1:15" ht="12.75">
      <c r="A17" s="2"/>
      <c r="B17" s="33" t="s">
        <v>23</v>
      </c>
      <c r="C17" s="34">
        <v>90922851</v>
      </c>
      <c r="D17" s="35">
        <v>78697930</v>
      </c>
      <c r="E17" s="36">
        <f t="shared" si="0"/>
        <v>-12224921</v>
      </c>
      <c r="F17" s="34">
        <v>95488869</v>
      </c>
      <c r="G17" s="35">
        <v>81758738</v>
      </c>
      <c r="H17" s="36">
        <f t="shared" si="1"/>
        <v>-13730131</v>
      </c>
      <c r="I17" s="36">
        <v>85434925</v>
      </c>
      <c r="J17" s="53">
        <f t="shared" si="2"/>
        <v>-13.445377994141428</v>
      </c>
      <c r="K17" s="38">
        <f t="shared" si="3"/>
        <v>-14.378776441471938</v>
      </c>
      <c r="L17" s="39">
        <f t="shared" si="4"/>
        <v>-110.98278180662253</v>
      </c>
      <c r="M17" s="38">
        <f t="shared" si="5"/>
        <v>-207.89224410344184</v>
      </c>
      <c r="N17" s="86"/>
      <c r="O17" s="91"/>
    </row>
    <row r="18" spans="1:15" ht="12.75">
      <c r="A18" s="2"/>
      <c r="B18" s="40" t="s">
        <v>24</v>
      </c>
      <c r="C18" s="41">
        <v>136131763</v>
      </c>
      <c r="D18" s="42">
        <v>147146914</v>
      </c>
      <c r="E18" s="43">
        <f t="shared" si="0"/>
        <v>11015151</v>
      </c>
      <c r="F18" s="41">
        <v>142506138</v>
      </c>
      <c r="G18" s="42">
        <v>149110584</v>
      </c>
      <c r="H18" s="43">
        <f t="shared" si="1"/>
        <v>6604446</v>
      </c>
      <c r="I18" s="43">
        <v>162503656</v>
      </c>
      <c r="J18" s="54">
        <f t="shared" si="2"/>
        <v>8.091536286061322</v>
      </c>
      <c r="K18" s="45">
        <f t="shared" si="3"/>
        <v>4.634499322408134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14179448</v>
      </c>
      <c r="D19" s="58">
        <v>118064</v>
      </c>
      <c r="E19" s="59">
        <f t="shared" si="0"/>
        <v>-14061384</v>
      </c>
      <c r="F19" s="60">
        <v>18266327</v>
      </c>
      <c r="G19" s="61">
        <v>2770103</v>
      </c>
      <c r="H19" s="62">
        <f t="shared" si="1"/>
        <v>-15496224</v>
      </c>
      <c r="I19" s="62">
        <v>395680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0</v>
      </c>
      <c r="D24" s="35">
        <v>31122000</v>
      </c>
      <c r="E24" s="36">
        <f t="shared" si="0"/>
        <v>31122000</v>
      </c>
      <c r="F24" s="34">
        <v>0</v>
      </c>
      <c r="G24" s="35">
        <v>18420330</v>
      </c>
      <c r="H24" s="36">
        <f t="shared" si="1"/>
        <v>18420330</v>
      </c>
      <c r="I24" s="36">
        <v>13160069</v>
      </c>
      <c r="J24" s="37">
        <f t="shared" si="2"/>
        <v>0</v>
      </c>
      <c r="K24" s="38">
        <f t="shared" si="3"/>
        <v>0</v>
      </c>
      <c r="L24" s="39">
        <f>IF($E$26=0,0,($E24/$E$26)*100)</f>
        <v>93.67888748419722</v>
      </c>
      <c r="M24" s="38">
        <f>IF($H$26=0,0,($H24/$H$26)*100)</f>
        <v>100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2100000</v>
      </c>
      <c r="E25" s="36">
        <f t="shared" si="0"/>
        <v>2100000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6.32111251580278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0</v>
      </c>
      <c r="D26" s="42">
        <v>33222000</v>
      </c>
      <c r="E26" s="43">
        <f t="shared" si="0"/>
        <v>33222000</v>
      </c>
      <c r="F26" s="41">
        <v>0</v>
      </c>
      <c r="G26" s="42">
        <v>18420330</v>
      </c>
      <c r="H26" s="43">
        <f t="shared" si="1"/>
        <v>18420330</v>
      </c>
      <c r="I26" s="43">
        <v>13160069</v>
      </c>
      <c r="J26" s="54">
        <f t="shared" si="2"/>
        <v>0</v>
      </c>
      <c r="K26" s="45">
        <f t="shared" si="3"/>
        <v>0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4802330</v>
      </c>
      <c r="D28" s="35">
        <v>15000000</v>
      </c>
      <c r="E28" s="36">
        <f t="shared" si="0"/>
        <v>10197670</v>
      </c>
      <c r="F28" s="34">
        <v>0</v>
      </c>
      <c r="G28" s="35">
        <v>19890000</v>
      </c>
      <c r="H28" s="36">
        <f t="shared" si="1"/>
        <v>19890000</v>
      </c>
      <c r="I28" s="36">
        <v>24076000</v>
      </c>
      <c r="J28" s="37">
        <f t="shared" si="2"/>
        <v>212.3483808901096</v>
      </c>
      <c r="K28" s="38">
        <f t="shared" si="3"/>
        <v>0</v>
      </c>
      <c r="L28" s="39">
        <f aca="true" t="shared" si="6" ref="L28:L33">IF($E$33=0,0,($E28/$E$33)*100)</f>
        <v>54.674707400695425</v>
      </c>
      <c r="M28" s="38">
        <f aca="true" t="shared" si="7" ref="M28:M33">IF($H$33=0,0,($H28/$H$33)*100)</f>
        <v>94.40499696233293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0</v>
      </c>
      <c r="E29" s="36">
        <f t="shared" si="0"/>
        <v>0</v>
      </c>
      <c r="F29" s="34">
        <v>0</v>
      </c>
      <c r="G29" s="35">
        <v>0</v>
      </c>
      <c r="H29" s="36">
        <f t="shared" si="1"/>
        <v>0</v>
      </c>
      <c r="I29" s="36">
        <v>0</v>
      </c>
      <c r="J29" s="37">
        <f t="shared" si="2"/>
        <v>0</v>
      </c>
      <c r="K29" s="38">
        <f t="shared" si="3"/>
        <v>0</v>
      </c>
      <c r="L29" s="39">
        <f t="shared" si="6"/>
        <v>0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8773880</v>
      </c>
      <c r="D31" s="35">
        <v>0</v>
      </c>
      <c r="E31" s="36">
        <f t="shared" si="0"/>
        <v>-8773880</v>
      </c>
      <c r="F31" s="34">
        <v>0</v>
      </c>
      <c r="G31" s="35">
        <v>0</v>
      </c>
      <c r="H31" s="36">
        <f t="shared" si="1"/>
        <v>0</v>
      </c>
      <c r="I31" s="36">
        <v>0</v>
      </c>
      <c r="J31" s="37">
        <f t="shared" si="2"/>
        <v>-100</v>
      </c>
      <c r="K31" s="38">
        <f t="shared" si="3"/>
        <v>0</v>
      </c>
      <c r="L31" s="39">
        <f t="shared" si="6"/>
        <v>-47.041071320097</v>
      </c>
      <c r="M31" s="38">
        <f t="shared" si="7"/>
        <v>0</v>
      </c>
      <c r="N31" s="86"/>
      <c r="O31" s="91"/>
    </row>
    <row r="32" spans="1:15" ht="12.75">
      <c r="A32" s="15"/>
      <c r="B32" s="33" t="s">
        <v>30</v>
      </c>
      <c r="C32" s="34">
        <v>1963750</v>
      </c>
      <c r="D32" s="35">
        <v>19191491</v>
      </c>
      <c r="E32" s="36">
        <f t="shared" si="0"/>
        <v>17227741</v>
      </c>
      <c r="F32" s="34">
        <v>0</v>
      </c>
      <c r="G32" s="35">
        <v>1178800</v>
      </c>
      <c r="H32" s="36">
        <f t="shared" si="1"/>
        <v>1178800</v>
      </c>
      <c r="I32" s="36">
        <v>9127300</v>
      </c>
      <c r="J32" s="37">
        <f t="shared" si="2"/>
        <v>877.2878930617442</v>
      </c>
      <c r="K32" s="38">
        <f t="shared" si="3"/>
        <v>0</v>
      </c>
      <c r="L32" s="39">
        <f t="shared" si="6"/>
        <v>92.36636391940158</v>
      </c>
      <c r="M32" s="38">
        <f t="shared" si="7"/>
        <v>5.595003037667072</v>
      </c>
      <c r="N32" s="86"/>
      <c r="O32" s="91"/>
    </row>
    <row r="33" spans="1:15" ht="13.5" thickBot="1">
      <c r="A33" s="15"/>
      <c r="B33" s="77" t="s">
        <v>37</v>
      </c>
      <c r="C33" s="78">
        <v>15539960</v>
      </c>
      <c r="D33" s="79">
        <v>34191491</v>
      </c>
      <c r="E33" s="80">
        <f t="shared" si="0"/>
        <v>18651531</v>
      </c>
      <c r="F33" s="78">
        <v>0</v>
      </c>
      <c r="G33" s="79">
        <v>21068800</v>
      </c>
      <c r="H33" s="80">
        <f t="shared" si="1"/>
        <v>21068800</v>
      </c>
      <c r="I33" s="80">
        <v>33203300</v>
      </c>
      <c r="J33" s="81">
        <f t="shared" si="2"/>
        <v>120.02303094731262</v>
      </c>
      <c r="K33" s="82">
        <f t="shared" si="3"/>
        <v>0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44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0</v>
      </c>
      <c r="D8" s="35">
        <v>7687715</v>
      </c>
      <c r="E8" s="36">
        <f>$D8-$C8</f>
        <v>7687715</v>
      </c>
      <c r="F8" s="34">
        <v>0</v>
      </c>
      <c r="G8" s="35">
        <v>7552422</v>
      </c>
      <c r="H8" s="36">
        <f>$G8-$F8</f>
        <v>7552422</v>
      </c>
      <c r="I8" s="36">
        <v>9902613</v>
      </c>
      <c r="J8" s="37">
        <f>IF($C8=0,0,($E8/$C8)*100)</f>
        <v>0</v>
      </c>
      <c r="K8" s="38">
        <f>IF($F8=0,0,($H8/$F8)*100)</f>
        <v>0</v>
      </c>
      <c r="L8" s="39">
        <f>IF($E$11=0,0,($E8/$E$11)*100)</f>
        <v>7.55453534101963</v>
      </c>
      <c r="M8" s="38">
        <f>IF($H$11=0,0,($H8/$H$11)*100)</f>
        <v>6.782581074234534</v>
      </c>
      <c r="N8" s="86"/>
      <c r="O8" s="91"/>
    </row>
    <row r="9" spans="1:15" ht="12.75">
      <c r="A9" s="2"/>
      <c r="B9" s="33" t="s">
        <v>16</v>
      </c>
      <c r="C9" s="34">
        <v>0</v>
      </c>
      <c r="D9" s="35">
        <v>32904642</v>
      </c>
      <c r="E9" s="36">
        <f>$D9-$C9</f>
        <v>32904642</v>
      </c>
      <c r="F9" s="34">
        <v>0</v>
      </c>
      <c r="G9" s="35">
        <v>39507171</v>
      </c>
      <c r="H9" s="36">
        <f>$G9-$F9</f>
        <v>39507171</v>
      </c>
      <c r="I9" s="36">
        <v>48000950</v>
      </c>
      <c r="J9" s="37">
        <f>IF($C9=0,0,($E9/$C9)*100)</f>
        <v>0</v>
      </c>
      <c r="K9" s="38">
        <f>IF($F9=0,0,($H9/$F9)*100)</f>
        <v>0</v>
      </c>
      <c r="L9" s="39">
        <f>IF($E$11=0,0,($E9/$E$11)*100)</f>
        <v>32.33461189346885</v>
      </c>
      <c r="M9" s="38">
        <f>IF($H$11=0,0,($H9/$H$11)*100)</f>
        <v>35.480087092742885</v>
      </c>
      <c r="N9" s="86"/>
      <c r="O9" s="91"/>
    </row>
    <row r="10" spans="1:15" ht="12.75">
      <c r="A10" s="2"/>
      <c r="B10" s="33" t="s">
        <v>17</v>
      </c>
      <c r="C10" s="34">
        <v>0</v>
      </c>
      <c r="D10" s="35">
        <v>61170553</v>
      </c>
      <c r="E10" s="36">
        <f aca="true" t="shared" si="0" ref="E10:E33">$D10-$C10</f>
        <v>61170553</v>
      </c>
      <c r="F10" s="34">
        <v>0</v>
      </c>
      <c r="G10" s="35">
        <v>64290672</v>
      </c>
      <c r="H10" s="36">
        <f aca="true" t="shared" si="1" ref="H10:H33">$G10-$F10</f>
        <v>64290672</v>
      </c>
      <c r="I10" s="36">
        <v>68662591</v>
      </c>
      <c r="J10" s="37">
        <f aca="true" t="shared" si="2" ref="J10:J33">IF($C10=0,0,($E10/$C10)*100)</f>
        <v>0</v>
      </c>
      <c r="K10" s="38">
        <f aca="true" t="shared" si="3" ref="K10:K33">IF($F10=0,0,($H10/$F10)*100)</f>
        <v>0</v>
      </c>
      <c r="L10" s="39">
        <f>IF($E$11=0,0,($E10/$E$11)*100)</f>
        <v>60.110852765511524</v>
      </c>
      <c r="M10" s="38">
        <f>IF($H$11=0,0,($H10/$H$11)*100)</f>
        <v>57.73733183302257</v>
      </c>
      <c r="N10" s="86"/>
      <c r="O10" s="91"/>
    </row>
    <row r="11" spans="1:15" ht="12.75">
      <c r="A11" s="15"/>
      <c r="B11" s="40" t="s">
        <v>18</v>
      </c>
      <c r="C11" s="41">
        <v>0</v>
      </c>
      <c r="D11" s="42">
        <v>101762910</v>
      </c>
      <c r="E11" s="43">
        <f t="shared" si="0"/>
        <v>101762910</v>
      </c>
      <c r="F11" s="41">
        <v>0</v>
      </c>
      <c r="G11" s="42">
        <v>111350265</v>
      </c>
      <c r="H11" s="43">
        <f t="shared" si="1"/>
        <v>111350265</v>
      </c>
      <c r="I11" s="43">
        <v>126566154</v>
      </c>
      <c r="J11" s="44">
        <f t="shared" si="2"/>
        <v>0</v>
      </c>
      <c r="K11" s="45">
        <f t="shared" si="3"/>
        <v>0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0</v>
      </c>
      <c r="D13" s="35">
        <v>32963422</v>
      </c>
      <c r="E13" s="36">
        <f t="shared" si="0"/>
        <v>32963422</v>
      </c>
      <c r="F13" s="34">
        <v>0</v>
      </c>
      <c r="G13" s="35">
        <v>35569437</v>
      </c>
      <c r="H13" s="36">
        <f t="shared" si="1"/>
        <v>35569437</v>
      </c>
      <c r="I13" s="36">
        <v>38415000</v>
      </c>
      <c r="J13" s="37">
        <f t="shared" si="2"/>
        <v>0</v>
      </c>
      <c r="K13" s="38">
        <f t="shared" si="3"/>
        <v>0</v>
      </c>
      <c r="L13" s="39">
        <f aca="true" t="shared" si="4" ref="L13:L18">IF($E$18=0,0,($E13/$E$18)*100)</f>
        <v>32.66640079082537</v>
      </c>
      <c r="M13" s="38">
        <f aca="true" t="shared" si="5" ref="M13:M18">IF($H$18=0,0,($H13/$H$18)*100)</f>
        <v>32.06576508544364</v>
      </c>
      <c r="N13" s="86"/>
      <c r="O13" s="91"/>
    </row>
    <row r="14" spans="1:15" ht="12.75">
      <c r="A14" s="2"/>
      <c r="B14" s="33" t="s">
        <v>21</v>
      </c>
      <c r="C14" s="34">
        <v>0</v>
      </c>
      <c r="D14" s="35">
        <v>4169076</v>
      </c>
      <c r="E14" s="36">
        <f t="shared" si="0"/>
        <v>4169076</v>
      </c>
      <c r="F14" s="34">
        <v>0</v>
      </c>
      <c r="G14" s="35">
        <v>4586106</v>
      </c>
      <c r="H14" s="36">
        <f t="shared" si="1"/>
        <v>4586106</v>
      </c>
      <c r="I14" s="36">
        <v>5220385</v>
      </c>
      <c r="J14" s="37">
        <f t="shared" si="2"/>
        <v>0</v>
      </c>
      <c r="K14" s="38">
        <f t="shared" si="3"/>
        <v>0</v>
      </c>
      <c r="L14" s="39">
        <f t="shared" si="4"/>
        <v>4.131509997457518</v>
      </c>
      <c r="M14" s="38">
        <f t="shared" si="5"/>
        <v>4.13436393870793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0</v>
      </c>
      <c r="D16" s="35">
        <v>9243802</v>
      </c>
      <c r="E16" s="36">
        <f t="shared" si="0"/>
        <v>9243802</v>
      </c>
      <c r="F16" s="34">
        <v>0</v>
      </c>
      <c r="G16" s="35">
        <v>11628703</v>
      </c>
      <c r="H16" s="36">
        <f t="shared" si="1"/>
        <v>11628703</v>
      </c>
      <c r="I16" s="36">
        <v>14640537</v>
      </c>
      <c r="J16" s="37">
        <f t="shared" si="2"/>
        <v>0</v>
      </c>
      <c r="K16" s="38">
        <f t="shared" si="3"/>
        <v>0</v>
      </c>
      <c r="L16" s="39">
        <f t="shared" si="4"/>
        <v>9.160509517580826</v>
      </c>
      <c r="M16" s="38">
        <f t="shared" si="5"/>
        <v>10.483248825287667</v>
      </c>
      <c r="N16" s="86"/>
      <c r="O16" s="91"/>
    </row>
    <row r="17" spans="1:15" ht="12.75">
      <c r="A17" s="2"/>
      <c r="B17" s="33" t="s">
        <v>23</v>
      </c>
      <c r="C17" s="34">
        <v>0</v>
      </c>
      <c r="D17" s="35">
        <v>54532956</v>
      </c>
      <c r="E17" s="36">
        <f t="shared" si="0"/>
        <v>54532956</v>
      </c>
      <c r="F17" s="34">
        <v>0</v>
      </c>
      <c r="G17" s="35">
        <v>59142273</v>
      </c>
      <c r="H17" s="36">
        <f t="shared" si="1"/>
        <v>59142273</v>
      </c>
      <c r="I17" s="36">
        <v>65805941</v>
      </c>
      <c r="J17" s="53">
        <f t="shared" si="2"/>
        <v>0</v>
      </c>
      <c r="K17" s="38">
        <f t="shared" si="3"/>
        <v>0</v>
      </c>
      <c r="L17" s="39">
        <f t="shared" si="4"/>
        <v>54.04157969413629</v>
      </c>
      <c r="M17" s="38">
        <f t="shared" si="5"/>
        <v>53.31662215056077</v>
      </c>
      <c r="N17" s="86"/>
      <c r="O17" s="91"/>
    </row>
    <row r="18" spans="1:15" ht="12.75">
      <c r="A18" s="2"/>
      <c r="B18" s="40" t="s">
        <v>24</v>
      </c>
      <c r="C18" s="41">
        <v>0</v>
      </c>
      <c r="D18" s="42">
        <v>100909256</v>
      </c>
      <c r="E18" s="43">
        <f t="shared" si="0"/>
        <v>100909256</v>
      </c>
      <c r="F18" s="41">
        <v>0</v>
      </c>
      <c r="G18" s="42">
        <v>110926519</v>
      </c>
      <c r="H18" s="43">
        <f t="shared" si="1"/>
        <v>110926519</v>
      </c>
      <c r="I18" s="43">
        <v>124081863</v>
      </c>
      <c r="J18" s="54">
        <f t="shared" si="2"/>
        <v>0</v>
      </c>
      <c r="K18" s="45">
        <f t="shared" si="3"/>
        <v>0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0</v>
      </c>
      <c r="D19" s="58">
        <v>853654</v>
      </c>
      <c r="E19" s="59">
        <f t="shared" si="0"/>
        <v>853654</v>
      </c>
      <c r="F19" s="60">
        <v>0</v>
      </c>
      <c r="G19" s="61">
        <v>423746</v>
      </c>
      <c r="H19" s="62">
        <f t="shared" si="1"/>
        <v>423746</v>
      </c>
      <c r="I19" s="62">
        <v>2484291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27003000</v>
      </c>
      <c r="E22" s="36">
        <f t="shared" si="0"/>
        <v>27003000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47.38532271084126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0</v>
      </c>
      <c r="D24" s="35">
        <v>26483000</v>
      </c>
      <c r="E24" s="36">
        <f t="shared" si="0"/>
        <v>26483000</v>
      </c>
      <c r="F24" s="34">
        <v>0</v>
      </c>
      <c r="G24" s="35">
        <v>15831000</v>
      </c>
      <c r="H24" s="36">
        <f t="shared" si="1"/>
        <v>15831000</v>
      </c>
      <c r="I24" s="36">
        <v>19384000</v>
      </c>
      <c r="J24" s="37">
        <f t="shared" si="2"/>
        <v>0</v>
      </c>
      <c r="K24" s="38">
        <f t="shared" si="3"/>
        <v>0</v>
      </c>
      <c r="L24" s="39">
        <f>IF($E$26=0,0,($E24/$E$26)*100)</f>
        <v>46.472817885094585</v>
      </c>
      <c r="M24" s="38">
        <f>IF($H$26=0,0,($H24/$H$26)*100)</f>
        <v>88.78357915989008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3500000</v>
      </c>
      <c r="E25" s="36">
        <f t="shared" si="0"/>
        <v>3500000</v>
      </c>
      <c r="F25" s="34">
        <v>0</v>
      </c>
      <c r="G25" s="35">
        <v>2000000</v>
      </c>
      <c r="H25" s="36">
        <f t="shared" si="1"/>
        <v>2000000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6.141859404064156</v>
      </c>
      <c r="M25" s="38">
        <f>IF($H$26=0,0,($H25/$H$26)*100)</f>
        <v>11.21642084010992</v>
      </c>
      <c r="N25" s="86"/>
      <c r="O25" s="91"/>
    </row>
    <row r="26" spans="1:15" ht="12.75">
      <c r="A26" s="15"/>
      <c r="B26" s="40" t="s">
        <v>31</v>
      </c>
      <c r="C26" s="41">
        <v>0</v>
      </c>
      <c r="D26" s="42">
        <v>56986000</v>
      </c>
      <c r="E26" s="43">
        <f t="shared" si="0"/>
        <v>56986000</v>
      </c>
      <c r="F26" s="41">
        <v>0</v>
      </c>
      <c r="G26" s="42">
        <v>17831000</v>
      </c>
      <c r="H26" s="43">
        <f t="shared" si="1"/>
        <v>17831000</v>
      </c>
      <c r="I26" s="43">
        <v>19384000</v>
      </c>
      <c r="J26" s="54">
        <f t="shared" si="2"/>
        <v>0</v>
      </c>
      <c r="K26" s="45">
        <f t="shared" si="3"/>
        <v>0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0</v>
      </c>
      <c r="D28" s="35">
        <v>19805000</v>
      </c>
      <c r="E28" s="36">
        <f t="shared" si="0"/>
        <v>19805000</v>
      </c>
      <c r="F28" s="34">
        <v>0</v>
      </c>
      <c r="G28" s="35">
        <v>15531000</v>
      </c>
      <c r="H28" s="36">
        <f t="shared" si="1"/>
        <v>15531000</v>
      </c>
      <c r="I28" s="36">
        <v>18884000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34.75415014214017</v>
      </c>
      <c r="M28" s="38">
        <f aca="true" t="shared" si="7" ref="M28:M33">IF($H$33=0,0,($H28/$H$33)*100)</f>
        <v>87.1011160338736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2824000</v>
      </c>
      <c r="E29" s="36">
        <f t="shared" si="0"/>
        <v>2824000</v>
      </c>
      <c r="F29" s="34">
        <v>0</v>
      </c>
      <c r="G29" s="35">
        <v>300000</v>
      </c>
      <c r="H29" s="36">
        <f t="shared" si="1"/>
        <v>300000</v>
      </c>
      <c r="I29" s="36">
        <v>500000</v>
      </c>
      <c r="J29" s="37">
        <f t="shared" si="2"/>
        <v>0</v>
      </c>
      <c r="K29" s="38">
        <f t="shared" si="3"/>
        <v>0</v>
      </c>
      <c r="L29" s="39">
        <f t="shared" si="6"/>
        <v>4.955603130593479</v>
      </c>
      <c r="M29" s="38">
        <f t="shared" si="7"/>
        <v>1.6824631260164882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0</v>
      </c>
      <c r="D31" s="35">
        <v>0</v>
      </c>
      <c r="E31" s="36">
        <f t="shared" si="0"/>
        <v>0</v>
      </c>
      <c r="F31" s="34">
        <v>0</v>
      </c>
      <c r="G31" s="35">
        <v>0</v>
      </c>
      <c r="H31" s="36">
        <f t="shared" si="1"/>
        <v>0</v>
      </c>
      <c r="I31" s="36">
        <v>0</v>
      </c>
      <c r="J31" s="37">
        <f t="shared" si="2"/>
        <v>0</v>
      </c>
      <c r="K31" s="38">
        <f t="shared" si="3"/>
        <v>0</v>
      </c>
      <c r="L31" s="39">
        <f t="shared" si="6"/>
        <v>0</v>
      </c>
      <c r="M31" s="38">
        <f t="shared" si="7"/>
        <v>0</v>
      </c>
      <c r="N31" s="86"/>
      <c r="O31" s="91"/>
    </row>
    <row r="32" spans="1:15" ht="12.75">
      <c r="A32" s="15"/>
      <c r="B32" s="33" t="s">
        <v>30</v>
      </c>
      <c r="C32" s="34">
        <v>0</v>
      </c>
      <c r="D32" s="35">
        <v>34357000</v>
      </c>
      <c r="E32" s="36">
        <f t="shared" si="0"/>
        <v>34357000</v>
      </c>
      <c r="F32" s="34">
        <v>0</v>
      </c>
      <c r="G32" s="35">
        <v>2000000</v>
      </c>
      <c r="H32" s="36">
        <f t="shared" si="1"/>
        <v>2000000</v>
      </c>
      <c r="I32" s="36">
        <v>0</v>
      </c>
      <c r="J32" s="37">
        <f t="shared" si="2"/>
        <v>0</v>
      </c>
      <c r="K32" s="38">
        <f t="shared" si="3"/>
        <v>0</v>
      </c>
      <c r="L32" s="39">
        <f t="shared" si="6"/>
        <v>60.29024672726635</v>
      </c>
      <c r="M32" s="38">
        <f t="shared" si="7"/>
        <v>11.21642084010992</v>
      </c>
      <c r="N32" s="86"/>
      <c r="O32" s="91"/>
    </row>
    <row r="33" spans="1:15" ht="13.5" thickBot="1">
      <c r="A33" s="15"/>
      <c r="B33" s="77" t="s">
        <v>37</v>
      </c>
      <c r="C33" s="78">
        <v>0</v>
      </c>
      <c r="D33" s="79">
        <v>56986000</v>
      </c>
      <c r="E33" s="80">
        <f t="shared" si="0"/>
        <v>56986000</v>
      </c>
      <c r="F33" s="78">
        <v>0</v>
      </c>
      <c r="G33" s="79">
        <v>17831000</v>
      </c>
      <c r="H33" s="80">
        <f t="shared" si="1"/>
        <v>17831000</v>
      </c>
      <c r="I33" s="80">
        <v>19384000</v>
      </c>
      <c r="J33" s="81">
        <f t="shared" si="2"/>
        <v>0</v>
      </c>
      <c r="K33" s="82">
        <f t="shared" si="3"/>
        <v>0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45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0</v>
      </c>
      <c r="D8" s="35">
        <v>0</v>
      </c>
      <c r="E8" s="36">
        <f>$D8-$C8</f>
        <v>0</v>
      </c>
      <c r="F8" s="34">
        <v>0</v>
      </c>
      <c r="G8" s="35">
        <v>0</v>
      </c>
      <c r="H8" s="36">
        <f>$G8-$F8</f>
        <v>0</v>
      </c>
      <c r="I8" s="36">
        <v>0</v>
      </c>
      <c r="J8" s="37">
        <f>IF($C8=0,0,($E8/$C8)*100)</f>
        <v>0</v>
      </c>
      <c r="K8" s="38">
        <f>IF($F8=0,0,($H8/$F8)*100)</f>
        <v>0</v>
      </c>
      <c r="L8" s="39">
        <f>IF($E$11=0,0,($E8/$E$11)*100)</f>
        <v>0</v>
      </c>
      <c r="M8" s="38">
        <f>IF($H$11=0,0,($H8/$H$11)*100)</f>
        <v>0</v>
      </c>
      <c r="N8" s="86"/>
      <c r="O8" s="91"/>
    </row>
    <row r="9" spans="1:15" ht="12.75">
      <c r="A9" s="2"/>
      <c r="B9" s="33" t="s">
        <v>16</v>
      </c>
      <c r="C9" s="34">
        <v>0</v>
      </c>
      <c r="D9" s="35">
        <v>0</v>
      </c>
      <c r="E9" s="36">
        <f>$D9-$C9</f>
        <v>0</v>
      </c>
      <c r="F9" s="34">
        <v>0</v>
      </c>
      <c r="G9" s="35">
        <v>0</v>
      </c>
      <c r="H9" s="36">
        <f>$G9-$F9</f>
        <v>0</v>
      </c>
      <c r="I9" s="36">
        <v>0</v>
      </c>
      <c r="J9" s="37">
        <f>IF($C9=0,0,($E9/$C9)*100)</f>
        <v>0</v>
      </c>
      <c r="K9" s="38">
        <f>IF($F9=0,0,($H9/$F9)*100)</f>
        <v>0</v>
      </c>
      <c r="L9" s="39">
        <f>IF($E$11=0,0,($E9/$E$11)*100)</f>
        <v>0</v>
      </c>
      <c r="M9" s="38">
        <f>IF($H$11=0,0,($H9/$H$11)*100)</f>
        <v>0</v>
      </c>
      <c r="N9" s="86"/>
      <c r="O9" s="91"/>
    </row>
    <row r="10" spans="1:15" ht="12.75">
      <c r="A10" s="2"/>
      <c r="B10" s="33" t="s">
        <v>17</v>
      </c>
      <c r="C10" s="34">
        <v>0</v>
      </c>
      <c r="D10" s="35">
        <v>37060116</v>
      </c>
      <c r="E10" s="36">
        <f aca="true" t="shared" si="0" ref="E10:E33">$D10-$C10</f>
        <v>37060116</v>
      </c>
      <c r="F10" s="34">
        <v>0</v>
      </c>
      <c r="G10" s="35">
        <v>40766128</v>
      </c>
      <c r="H10" s="36">
        <f aca="true" t="shared" si="1" ref="H10:H33">$G10-$F10</f>
        <v>40766128</v>
      </c>
      <c r="I10" s="36">
        <v>44842740</v>
      </c>
      <c r="J10" s="37">
        <f aca="true" t="shared" si="2" ref="J10:J33">IF($C10=0,0,($E10/$C10)*100)</f>
        <v>0</v>
      </c>
      <c r="K10" s="38">
        <f aca="true" t="shared" si="3" ref="K10:K33">IF($F10=0,0,($H10/$F10)*100)</f>
        <v>0</v>
      </c>
      <c r="L10" s="39">
        <f>IF($E$11=0,0,($E10/$E$11)*100)</f>
        <v>100</v>
      </c>
      <c r="M10" s="38">
        <f>IF($H$11=0,0,($H10/$H$11)*100)</f>
        <v>100</v>
      </c>
      <c r="N10" s="86"/>
      <c r="O10" s="91"/>
    </row>
    <row r="11" spans="1:15" ht="12.75">
      <c r="A11" s="15"/>
      <c r="B11" s="40" t="s">
        <v>18</v>
      </c>
      <c r="C11" s="41">
        <v>0</v>
      </c>
      <c r="D11" s="42">
        <v>37060116</v>
      </c>
      <c r="E11" s="43">
        <f t="shared" si="0"/>
        <v>37060116</v>
      </c>
      <c r="F11" s="41">
        <v>0</v>
      </c>
      <c r="G11" s="42">
        <v>40766128</v>
      </c>
      <c r="H11" s="43">
        <f t="shared" si="1"/>
        <v>40766128</v>
      </c>
      <c r="I11" s="43">
        <v>44842740</v>
      </c>
      <c r="J11" s="44">
        <f t="shared" si="2"/>
        <v>0</v>
      </c>
      <c r="K11" s="45">
        <f t="shared" si="3"/>
        <v>0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0</v>
      </c>
      <c r="D13" s="35">
        <v>22748902</v>
      </c>
      <c r="E13" s="36">
        <f t="shared" si="0"/>
        <v>22748902</v>
      </c>
      <c r="F13" s="34">
        <v>0</v>
      </c>
      <c r="G13" s="35">
        <v>25023795</v>
      </c>
      <c r="H13" s="36">
        <f t="shared" si="1"/>
        <v>25023795</v>
      </c>
      <c r="I13" s="36">
        <v>27526169</v>
      </c>
      <c r="J13" s="37">
        <f t="shared" si="2"/>
        <v>0</v>
      </c>
      <c r="K13" s="38">
        <f t="shared" si="3"/>
        <v>0</v>
      </c>
      <c r="L13" s="39">
        <f aca="true" t="shared" si="4" ref="L13:L18">IF($E$18=0,0,($E13/$E$18)*100)</f>
        <v>61.38378023017141</v>
      </c>
      <c r="M13" s="38">
        <f aca="true" t="shared" si="5" ref="M13:M18">IF($H$18=0,0,($H13/$H$18)*100)</f>
        <v>61.38378243077943</v>
      </c>
      <c r="N13" s="86"/>
      <c r="O13" s="91"/>
    </row>
    <row r="14" spans="1:15" ht="12.75">
      <c r="A14" s="2"/>
      <c r="B14" s="33" t="s">
        <v>21</v>
      </c>
      <c r="C14" s="34">
        <v>0</v>
      </c>
      <c r="D14" s="35">
        <v>0</v>
      </c>
      <c r="E14" s="36">
        <f t="shared" si="0"/>
        <v>0</v>
      </c>
      <c r="F14" s="34">
        <v>0</v>
      </c>
      <c r="G14" s="35">
        <v>0</v>
      </c>
      <c r="H14" s="36">
        <f t="shared" si="1"/>
        <v>0</v>
      </c>
      <c r="I14" s="36">
        <v>0</v>
      </c>
      <c r="J14" s="37">
        <f t="shared" si="2"/>
        <v>0</v>
      </c>
      <c r="K14" s="38">
        <f t="shared" si="3"/>
        <v>0</v>
      </c>
      <c r="L14" s="39">
        <f t="shared" si="4"/>
        <v>0</v>
      </c>
      <c r="M14" s="38">
        <f t="shared" si="5"/>
        <v>0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0</v>
      </c>
      <c r="D16" s="35">
        <v>0</v>
      </c>
      <c r="E16" s="36">
        <f t="shared" si="0"/>
        <v>0</v>
      </c>
      <c r="F16" s="34">
        <v>0</v>
      </c>
      <c r="G16" s="35">
        <v>0</v>
      </c>
      <c r="H16" s="36">
        <f t="shared" si="1"/>
        <v>0</v>
      </c>
      <c r="I16" s="36">
        <v>0</v>
      </c>
      <c r="J16" s="37">
        <f t="shared" si="2"/>
        <v>0</v>
      </c>
      <c r="K16" s="38">
        <f t="shared" si="3"/>
        <v>0</v>
      </c>
      <c r="L16" s="39">
        <f t="shared" si="4"/>
        <v>0</v>
      </c>
      <c r="M16" s="38">
        <f t="shared" si="5"/>
        <v>0</v>
      </c>
      <c r="N16" s="86"/>
      <c r="O16" s="91"/>
    </row>
    <row r="17" spans="1:15" ht="12.75">
      <c r="A17" s="2"/>
      <c r="B17" s="33" t="s">
        <v>23</v>
      </c>
      <c r="C17" s="34">
        <v>0</v>
      </c>
      <c r="D17" s="35">
        <v>14311217</v>
      </c>
      <c r="E17" s="36">
        <f t="shared" si="0"/>
        <v>14311217</v>
      </c>
      <c r="F17" s="34">
        <v>0</v>
      </c>
      <c r="G17" s="35">
        <v>15742339</v>
      </c>
      <c r="H17" s="36">
        <f t="shared" si="1"/>
        <v>15742339</v>
      </c>
      <c r="I17" s="36">
        <v>17316572</v>
      </c>
      <c r="J17" s="53">
        <f t="shared" si="2"/>
        <v>0</v>
      </c>
      <c r="K17" s="38">
        <f t="shared" si="3"/>
        <v>0</v>
      </c>
      <c r="L17" s="39">
        <f t="shared" si="4"/>
        <v>38.61621976982859</v>
      </c>
      <c r="M17" s="38">
        <f t="shared" si="5"/>
        <v>38.61621756922057</v>
      </c>
      <c r="N17" s="86"/>
      <c r="O17" s="91"/>
    </row>
    <row r="18" spans="1:15" ht="12.75">
      <c r="A18" s="2"/>
      <c r="B18" s="40" t="s">
        <v>24</v>
      </c>
      <c r="C18" s="41">
        <v>0</v>
      </c>
      <c r="D18" s="42">
        <v>37060119</v>
      </c>
      <c r="E18" s="43">
        <f t="shared" si="0"/>
        <v>37060119</v>
      </c>
      <c r="F18" s="41">
        <v>0</v>
      </c>
      <c r="G18" s="42">
        <v>40766134</v>
      </c>
      <c r="H18" s="43">
        <f t="shared" si="1"/>
        <v>40766134</v>
      </c>
      <c r="I18" s="43">
        <v>44842741</v>
      </c>
      <c r="J18" s="54">
        <f t="shared" si="2"/>
        <v>0</v>
      </c>
      <c r="K18" s="45">
        <f t="shared" si="3"/>
        <v>0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0</v>
      </c>
      <c r="D19" s="58">
        <v>-3</v>
      </c>
      <c r="E19" s="59">
        <f t="shared" si="0"/>
        <v>-3</v>
      </c>
      <c r="F19" s="60">
        <v>0</v>
      </c>
      <c r="G19" s="61">
        <v>-6</v>
      </c>
      <c r="H19" s="62">
        <f t="shared" si="1"/>
        <v>-6</v>
      </c>
      <c r="I19" s="62">
        <v>-1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0</v>
      </c>
      <c r="D24" s="35">
        <v>0</v>
      </c>
      <c r="E24" s="36">
        <f t="shared" si="0"/>
        <v>0</v>
      </c>
      <c r="F24" s="34">
        <v>0</v>
      </c>
      <c r="G24" s="35">
        <v>0</v>
      </c>
      <c r="H24" s="36">
        <f t="shared" si="1"/>
        <v>0</v>
      </c>
      <c r="I24" s="36">
        <v>0</v>
      </c>
      <c r="J24" s="37">
        <f t="shared" si="2"/>
        <v>0</v>
      </c>
      <c r="K24" s="38">
        <f t="shared" si="3"/>
        <v>0</v>
      </c>
      <c r="L24" s="39">
        <f>IF($E$26=0,0,($E24/$E$26)*100)</f>
        <v>0</v>
      </c>
      <c r="M24" s="38">
        <f>IF($H$26=0,0,($H24/$H$26)*100)</f>
        <v>0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2054544</v>
      </c>
      <c r="E25" s="36">
        <f t="shared" si="0"/>
        <v>2054544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100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0</v>
      </c>
      <c r="D26" s="42">
        <v>2054544</v>
      </c>
      <c r="E26" s="43">
        <f t="shared" si="0"/>
        <v>2054544</v>
      </c>
      <c r="F26" s="41">
        <v>0</v>
      </c>
      <c r="G26" s="42">
        <v>0</v>
      </c>
      <c r="H26" s="43">
        <f t="shared" si="1"/>
        <v>0</v>
      </c>
      <c r="I26" s="43">
        <v>0</v>
      </c>
      <c r="J26" s="54">
        <f t="shared" si="2"/>
        <v>0</v>
      </c>
      <c r="K26" s="45">
        <f t="shared" si="3"/>
        <v>0</v>
      </c>
      <c r="L26" s="46">
        <f>IF($E$26=0,0,($E26/$E$26)*100)</f>
        <v>100</v>
      </c>
      <c r="M26" s="45">
        <f>IF($H$26=0,0,($H26/$H$26)*100)</f>
        <v>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0</v>
      </c>
      <c r="D28" s="35">
        <v>0</v>
      </c>
      <c r="E28" s="36">
        <f t="shared" si="0"/>
        <v>0</v>
      </c>
      <c r="F28" s="34">
        <v>0</v>
      </c>
      <c r="G28" s="35">
        <v>0</v>
      </c>
      <c r="H28" s="36">
        <f t="shared" si="1"/>
        <v>0</v>
      </c>
      <c r="I28" s="36">
        <v>0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0</v>
      </c>
      <c r="M28" s="38">
        <f aca="true" t="shared" si="7" ref="M28:M33">IF($H$33=0,0,($H28/$H$33)*100)</f>
        <v>0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0</v>
      </c>
      <c r="E29" s="36">
        <f t="shared" si="0"/>
        <v>0</v>
      </c>
      <c r="F29" s="34">
        <v>0</v>
      </c>
      <c r="G29" s="35">
        <v>0</v>
      </c>
      <c r="H29" s="36">
        <f t="shared" si="1"/>
        <v>0</v>
      </c>
      <c r="I29" s="36">
        <v>0</v>
      </c>
      <c r="J29" s="37">
        <f t="shared" si="2"/>
        <v>0</v>
      </c>
      <c r="K29" s="38">
        <f t="shared" si="3"/>
        <v>0</v>
      </c>
      <c r="L29" s="39">
        <f t="shared" si="6"/>
        <v>0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0</v>
      </c>
      <c r="D31" s="35">
        <v>0</v>
      </c>
      <c r="E31" s="36">
        <f t="shared" si="0"/>
        <v>0</v>
      </c>
      <c r="F31" s="34">
        <v>0</v>
      </c>
      <c r="G31" s="35">
        <v>0</v>
      </c>
      <c r="H31" s="36">
        <f t="shared" si="1"/>
        <v>0</v>
      </c>
      <c r="I31" s="36">
        <v>0</v>
      </c>
      <c r="J31" s="37">
        <f t="shared" si="2"/>
        <v>0</v>
      </c>
      <c r="K31" s="38">
        <f t="shared" si="3"/>
        <v>0</v>
      </c>
      <c r="L31" s="39">
        <f t="shared" si="6"/>
        <v>0</v>
      </c>
      <c r="M31" s="38">
        <f t="shared" si="7"/>
        <v>0</v>
      </c>
      <c r="N31" s="86"/>
      <c r="O31" s="91"/>
    </row>
    <row r="32" spans="1:15" ht="12.75">
      <c r="A32" s="15"/>
      <c r="B32" s="33" t="s">
        <v>30</v>
      </c>
      <c r="C32" s="34">
        <v>0</v>
      </c>
      <c r="D32" s="35">
        <v>2054544</v>
      </c>
      <c r="E32" s="36">
        <f t="shared" si="0"/>
        <v>2054544</v>
      </c>
      <c r="F32" s="34">
        <v>0</v>
      </c>
      <c r="G32" s="35">
        <v>0</v>
      </c>
      <c r="H32" s="36">
        <f t="shared" si="1"/>
        <v>0</v>
      </c>
      <c r="I32" s="36">
        <v>0</v>
      </c>
      <c r="J32" s="37">
        <f t="shared" si="2"/>
        <v>0</v>
      </c>
      <c r="K32" s="38">
        <f t="shared" si="3"/>
        <v>0</v>
      </c>
      <c r="L32" s="39">
        <f t="shared" si="6"/>
        <v>100</v>
      </c>
      <c r="M32" s="38">
        <f t="shared" si="7"/>
        <v>0</v>
      </c>
      <c r="N32" s="86"/>
      <c r="O32" s="91"/>
    </row>
    <row r="33" spans="1:15" ht="13.5" thickBot="1">
      <c r="A33" s="15"/>
      <c r="B33" s="77" t="s">
        <v>37</v>
      </c>
      <c r="C33" s="78">
        <v>0</v>
      </c>
      <c r="D33" s="79">
        <v>2054544</v>
      </c>
      <c r="E33" s="80">
        <f t="shared" si="0"/>
        <v>2054544</v>
      </c>
      <c r="F33" s="78">
        <v>0</v>
      </c>
      <c r="G33" s="79">
        <v>0</v>
      </c>
      <c r="H33" s="80">
        <f t="shared" si="1"/>
        <v>0</v>
      </c>
      <c r="I33" s="80">
        <v>0</v>
      </c>
      <c r="J33" s="81">
        <f t="shared" si="2"/>
        <v>0</v>
      </c>
      <c r="K33" s="82">
        <f t="shared" si="3"/>
        <v>0</v>
      </c>
      <c r="L33" s="83">
        <f t="shared" si="6"/>
        <v>100</v>
      </c>
      <c r="M33" s="82">
        <f t="shared" si="7"/>
        <v>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46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0</v>
      </c>
      <c r="D8" s="35">
        <v>2354907</v>
      </c>
      <c r="E8" s="36">
        <f>$D8-$C8</f>
        <v>2354907</v>
      </c>
      <c r="F8" s="34">
        <v>0</v>
      </c>
      <c r="G8" s="35">
        <v>2589000</v>
      </c>
      <c r="H8" s="36">
        <f>$G8-$F8</f>
        <v>2589000</v>
      </c>
      <c r="I8" s="36">
        <v>3192000</v>
      </c>
      <c r="J8" s="37">
        <f>IF($C8=0,0,($E8/$C8)*100)</f>
        <v>0</v>
      </c>
      <c r="K8" s="38">
        <f>IF($F8=0,0,($H8/$F8)*100)</f>
        <v>0</v>
      </c>
      <c r="L8" s="39">
        <f>IF($E$11=0,0,($E8/$E$11)*100)</f>
        <v>5.239196566955961</v>
      </c>
      <c r="M8" s="38">
        <f>IF($H$11=0,0,($H8/$H$11)*100)</f>
        <v>5.286046796520887</v>
      </c>
      <c r="N8" s="86"/>
      <c r="O8" s="91"/>
    </row>
    <row r="9" spans="1:15" ht="12.75">
      <c r="A9" s="2"/>
      <c r="B9" s="33" t="s">
        <v>16</v>
      </c>
      <c r="C9" s="34">
        <v>0</v>
      </c>
      <c r="D9" s="35">
        <v>8222480</v>
      </c>
      <c r="E9" s="36">
        <f>$D9-$C9</f>
        <v>8222480</v>
      </c>
      <c r="F9" s="34">
        <v>0</v>
      </c>
      <c r="G9" s="35">
        <v>8661000</v>
      </c>
      <c r="H9" s="36">
        <f>$G9-$F9</f>
        <v>8661000</v>
      </c>
      <c r="I9" s="36">
        <v>10149000</v>
      </c>
      <c r="J9" s="37">
        <f>IF($C9=0,0,($E9/$C9)*100)</f>
        <v>0</v>
      </c>
      <c r="K9" s="38">
        <f>IF($F9=0,0,($H9/$F9)*100)</f>
        <v>0</v>
      </c>
      <c r="L9" s="39">
        <f>IF($E$11=0,0,($E9/$E$11)*100)</f>
        <v>18.29337166515028</v>
      </c>
      <c r="M9" s="38">
        <f>IF($H$11=0,0,($H9/$H$11)*100)</f>
        <v>17.683449712115642</v>
      </c>
      <c r="N9" s="86"/>
      <c r="O9" s="91"/>
    </row>
    <row r="10" spans="1:15" ht="12.75">
      <c r="A10" s="2"/>
      <c r="B10" s="33" t="s">
        <v>17</v>
      </c>
      <c r="C10" s="34">
        <v>0</v>
      </c>
      <c r="D10" s="35">
        <v>34370478</v>
      </c>
      <c r="E10" s="36">
        <f aca="true" t="shared" si="0" ref="E10:E33">$D10-$C10</f>
        <v>34370478</v>
      </c>
      <c r="F10" s="34">
        <v>0</v>
      </c>
      <c r="G10" s="35">
        <v>37728000</v>
      </c>
      <c r="H10" s="36">
        <f aca="true" t="shared" si="1" ref="H10:H33">$G10-$F10</f>
        <v>37728000</v>
      </c>
      <c r="I10" s="36">
        <v>38562000</v>
      </c>
      <c r="J10" s="37">
        <f aca="true" t="shared" si="2" ref="J10:J33">IF($C10=0,0,($E10/$C10)*100)</f>
        <v>0</v>
      </c>
      <c r="K10" s="38">
        <f aca="true" t="shared" si="3" ref="K10:K33">IF($F10=0,0,($H10/$F10)*100)</f>
        <v>0</v>
      </c>
      <c r="L10" s="39">
        <f>IF($E$11=0,0,($E10/$E$11)*100)</f>
        <v>76.46743176789376</v>
      </c>
      <c r="M10" s="38">
        <f>IF($H$11=0,0,($H10/$H$11)*100)</f>
        <v>77.03050349136346</v>
      </c>
      <c r="N10" s="86"/>
      <c r="O10" s="91"/>
    </row>
    <row r="11" spans="1:15" ht="12.75">
      <c r="A11" s="15"/>
      <c r="B11" s="40" t="s">
        <v>18</v>
      </c>
      <c r="C11" s="41">
        <v>0</v>
      </c>
      <c r="D11" s="42">
        <v>44947865</v>
      </c>
      <c r="E11" s="43">
        <f t="shared" si="0"/>
        <v>44947865</v>
      </c>
      <c r="F11" s="41">
        <v>0</v>
      </c>
      <c r="G11" s="42">
        <v>48978000</v>
      </c>
      <c r="H11" s="43">
        <f t="shared" si="1"/>
        <v>48978000</v>
      </c>
      <c r="I11" s="43">
        <v>51903000</v>
      </c>
      <c r="J11" s="44">
        <f t="shared" si="2"/>
        <v>0</v>
      </c>
      <c r="K11" s="45">
        <f t="shared" si="3"/>
        <v>0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0</v>
      </c>
      <c r="D13" s="35">
        <v>20440988</v>
      </c>
      <c r="E13" s="36">
        <f t="shared" si="0"/>
        <v>20440988</v>
      </c>
      <c r="F13" s="34">
        <v>0</v>
      </c>
      <c r="G13" s="35">
        <v>22287000</v>
      </c>
      <c r="H13" s="36">
        <f t="shared" si="1"/>
        <v>22287000</v>
      </c>
      <c r="I13" s="36">
        <v>24438000</v>
      </c>
      <c r="J13" s="37">
        <f t="shared" si="2"/>
        <v>0</v>
      </c>
      <c r="K13" s="38">
        <f t="shared" si="3"/>
        <v>0</v>
      </c>
      <c r="L13" s="39">
        <f aca="true" t="shared" si="4" ref="L13:L18">IF($E$18=0,0,($E13/$E$18)*100)</f>
        <v>45.82326654466699</v>
      </c>
      <c r="M13" s="38">
        <f aca="true" t="shared" si="5" ref="M13:M18">IF($H$18=0,0,($H13/$H$18)*100)</f>
        <v>46.09279349814273</v>
      </c>
      <c r="N13" s="86"/>
      <c r="O13" s="91"/>
    </row>
    <row r="14" spans="1:15" ht="12.75">
      <c r="A14" s="2"/>
      <c r="B14" s="33" t="s">
        <v>21</v>
      </c>
      <c r="C14" s="34">
        <v>0</v>
      </c>
      <c r="D14" s="35">
        <v>3865500</v>
      </c>
      <c r="E14" s="36">
        <f t="shared" si="0"/>
        <v>3865500</v>
      </c>
      <c r="F14" s="34">
        <v>0</v>
      </c>
      <c r="G14" s="35">
        <v>4508000</v>
      </c>
      <c r="H14" s="36">
        <f t="shared" si="1"/>
        <v>4508000</v>
      </c>
      <c r="I14" s="36">
        <v>3994000</v>
      </c>
      <c r="J14" s="37">
        <f t="shared" si="2"/>
        <v>0</v>
      </c>
      <c r="K14" s="38">
        <f t="shared" si="3"/>
        <v>0</v>
      </c>
      <c r="L14" s="39">
        <f t="shared" si="4"/>
        <v>8.66542443195066</v>
      </c>
      <c r="M14" s="38">
        <f t="shared" si="5"/>
        <v>9.3232069408008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0</v>
      </c>
      <c r="D16" s="35">
        <v>2000000</v>
      </c>
      <c r="E16" s="36">
        <f t="shared" si="0"/>
        <v>2000000</v>
      </c>
      <c r="F16" s="34">
        <v>0</v>
      </c>
      <c r="G16" s="35">
        <v>2170000</v>
      </c>
      <c r="H16" s="36">
        <f t="shared" si="1"/>
        <v>2170000</v>
      </c>
      <c r="I16" s="36">
        <v>2354450</v>
      </c>
      <c r="J16" s="37">
        <f t="shared" si="2"/>
        <v>0</v>
      </c>
      <c r="K16" s="38">
        <f t="shared" si="3"/>
        <v>0</v>
      </c>
      <c r="L16" s="39">
        <f t="shared" si="4"/>
        <v>4.483468856267319</v>
      </c>
      <c r="M16" s="38">
        <f t="shared" si="5"/>
        <v>4.487879117466224</v>
      </c>
      <c r="N16" s="86"/>
      <c r="O16" s="91"/>
    </row>
    <row r="17" spans="1:15" ht="12.75">
      <c r="A17" s="2"/>
      <c r="B17" s="33" t="s">
        <v>23</v>
      </c>
      <c r="C17" s="34">
        <v>0</v>
      </c>
      <c r="D17" s="35">
        <v>18301829</v>
      </c>
      <c r="E17" s="36">
        <f t="shared" si="0"/>
        <v>18301829</v>
      </c>
      <c r="F17" s="34">
        <v>0</v>
      </c>
      <c r="G17" s="35">
        <v>19387461</v>
      </c>
      <c r="H17" s="36">
        <f t="shared" si="1"/>
        <v>19387461</v>
      </c>
      <c r="I17" s="36">
        <v>20215507</v>
      </c>
      <c r="J17" s="53">
        <f t="shared" si="2"/>
        <v>0</v>
      </c>
      <c r="K17" s="38">
        <f t="shared" si="3"/>
        <v>0</v>
      </c>
      <c r="L17" s="39">
        <f t="shared" si="4"/>
        <v>41.02784016711502</v>
      </c>
      <c r="M17" s="38">
        <f t="shared" si="5"/>
        <v>40.096120443590245</v>
      </c>
      <c r="N17" s="86"/>
      <c r="O17" s="91"/>
    </row>
    <row r="18" spans="1:15" ht="12.75">
      <c r="A18" s="2"/>
      <c r="B18" s="40" t="s">
        <v>24</v>
      </c>
      <c r="C18" s="41">
        <v>0</v>
      </c>
      <c r="D18" s="42">
        <v>44608317</v>
      </c>
      <c r="E18" s="43">
        <f t="shared" si="0"/>
        <v>44608317</v>
      </c>
      <c r="F18" s="41">
        <v>0</v>
      </c>
      <c r="G18" s="42">
        <v>48352461</v>
      </c>
      <c r="H18" s="43">
        <f t="shared" si="1"/>
        <v>48352461</v>
      </c>
      <c r="I18" s="43">
        <v>51001957</v>
      </c>
      <c r="J18" s="54">
        <f t="shared" si="2"/>
        <v>0</v>
      </c>
      <c r="K18" s="45">
        <f t="shared" si="3"/>
        <v>0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0</v>
      </c>
      <c r="D19" s="58">
        <v>339548</v>
      </c>
      <c r="E19" s="59">
        <f t="shared" si="0"/>
        <v>339548</v>
      </c>
      <c r="F19" s="60">
        <v>0</v>
      </c>
      <c r="G19" s="61">
        <v>625539</v>
      </c>
      <c r="H19" s="62">
        <f t="shared" si="1"/>
        <v>625539</v>
      </c>
      <c r="I19" s="62">
        <v>901043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0</v>
      </c>
      <c r="D24" s="35">
        <v>12744000</v>
      </c>
      <c r="E24" s="36">
        <f t="shared" si="0"/>
        <v>12744000</v>
      </c>
      <c r="F24" s="34">
        <v>0</v>
      </c>
      <c r="G24" s="35">
        <v>14274000</v>
      </c>
      <c r="H24" s="36">
        <f t="shared" si="1"/>
        <v>14274000</v>
      </c>
      <c r="I24" s="36">
        <v>17353000</v>
      </c>
      <c r="J24" s="37">
        <f t="shared" si="2"/>
        <v>0</v>
      </c>
      <c r="K24" s="38">
        <f t="shared" si="3"/>
        <v>0</v>
      </c>
      <c r="L24" s="39">
        <f>IF($E$26=0,0,($E24/$E$26)*100)</f>
        <v>100</v>
      </c>
      <c r="M24" s="38">
        <f>IF($H$26=0,0,($H24/$H$26)*100)</f>
        <v>100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0</v>
      </c>
      <c r="E25" s="36">
        <f t="shared" si="0"/>
        <v>0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0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0</v>
      </c>
      <c r="D26" s="42">
        <v>12744000</v>
      </c>
      <c r="E26" s="43">
        <f t="shared" si="0"/>
        <v>12744000</v>
      </c>
      <c r="F26" s="41">
        <v>0</v>
      </c>
      <c r="G26" s="42">
        <v>14274000</v>
      </c>
      <c r="H26" s="43">
        <f t="shared" si="1"/>
        <v>14274000</v>
      </c>
      <c r="I26" s="43">
        <v>17353000</v>
      </c>
      <c r="J26" s="54">
        <f t="shared" si="2"/>
        <v>0</v>
      </c>
      <c r="K26" s="45">
        <f t="shared" si="3"/>
        <v>0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0</v>
      </c>
      <c r="D28" s="35">
        <v>7200000</v>
      </c>
      <c r="E28" s="36">
        <f t="shared" si="0"/>
        <v>7200000</v>
      </c>
      <c r="F28" s="34">
        <v>0</v>
      </c>
      <c r="G28" s="35">
        <v>6164000</v>
      </c>
      <c r="H28" s="36">
        <f t="shared" si="1"/>
        <v>6164000</v>
      </c>
      <c r="I28" s="36">
        <v>7631000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56.49717514124294</v>
      </c>
      <c r="M28" s="38">
        <f aca="true" t="shared" si="7" ref="M28:M33">IF($H$33=0,0,($H28/$H$33)*100)</f>
        <v>43.183410396525154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0</v>
      </c>
      <c r="E29" s="36">
        <f t="shared" si="0"/>
        <v>0</v>
      </c>
      <c r="F29" s="34">
        <v>0</v>
      </c>
      <c r="G29" s="35">
        <v>0</v>
      </c>
      <c r="H29" s="36">
        <f t="shared" si="1"/>
        <v>0</v>
      </c>
      <c r="I29" s="36">
        <v>0</v>
      </c>
      <c r="J29" s="37">
        <f t="shared" si="2"/>
        <v>0</v>
      </c>
      <c r="K29" s="38">
        <f t="shared" si="3"/>
        <v>0</v>
      </c>
      <c r="L29" s="39">
        <f t="shared" si="6"/>
        <v>0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2000000</v>
      </c>
      <c r="H30" s="36">
        <f t="shared" si="1"/>
        <v>2000000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14.011489421325487</v>
      </c>
      <c r="N30" s="86"/>
      <c r="O30" s="91"/>
    </row>
    <row r="31" spans="1:15" ht="25.5">
      <c r="A31" s="15"/>
      <c r="B31" s="98" t="s">
        <v>36</v>
      </c>
      <c r="C31" s="34">
        <v>0</v>
      </c>
      <c r="D31" s="35">
        <v>4564000</v>
      </c>
      <c r="E31" s="36">
        <f t="shared" si="0"/>
        <v>4564000</v>
      </c>
      <c r="F31" s="34">
        <v>0</v>
      </c>
      <c r="G31" s="35">
        <v>4910000</v>
      </c>
      <c r="H31" s="36">
        <f t="shared" si="1"/>
        <v>4910000</v>
      </c>
      <c r="I31" s="36">
        <v>5292000</v>
      </c>
      <c r="J31" s="37">
        <f t="shared" si="2"/>
        <v>0</v>
      </c>
      <c r="K31" s="38">
        <f t="shared" si="3"/>
        <v>0</v>
      </c>
      <c r="L31" s="39">
        <f t="shared" si="6"/>
        <v>35.81293157564344</v>
      </c>
      <c r="M31" s="38">
        <f t="shared" si="7"/>
        <v>34.39820652935407</v>
      </c>
      <c r="N31" s="86"/>
      <c r="O31" s="91"/>
    </row>
    <row r="32" spans="1:15" ht="12.75">
      <c r="A32" s="15"/>
      <c r="B32" s="33" t="s">
        <v>30</v>
      </c>
      <c r="C32" s="34">
        <v>0</v>
      </c>
      <c r="D32" s="35">
        <v>980000</v>
      </c>
      <c r="E32" s="36">
        <f t="shared" si="0"/>
        <v>980000</v>
      </c>
      <c r="F32" s="34">
        <v>0</v>
      </c>
      <c r="G32" s="35">
        <v>1200000</v>
      </c>
      <c r="H32" s="36">
        <f t="shared" si="1"/>
        <v>1200000</v>
      </c>
      <c r="I32" s="36">
        <v>4430000</v>
      </c>
      <c r="J32" s="37">
        <f t="shared" si="2"/>
        <v>0</v>
      </c>
      <c r="K32" s="38">
        <f t="shared" si="3"/>
        <v>0</v>
      </c>
      <c r="L32" s="39">
        <f t="shared" si="6"/>
        <v>7.689893283113622</v>
      </c>
      <c r="M32" s="38">
        <f t="shared" si="7"/>
        <v>8.406893652795294</v>
      </c>
      <c r="N32" s="86"/>
      <c r="O32" s="91"/>
    </row>
    <row r="33" spans="1:15" ht="13.5" thickBot="1">
      <c r="A33" s="15"/>
      <c r="B33" s="77" t="s">
        <v>37</v>
      </c>
      <c r="C33" s="78">
        <v>0</v>
      </c>
      <c r="D33" s="79">
        <v>12744000</v>
      </c>
      <c r="E33" s="80">
        <f t="shared" si="0"/>
        <v>12744000</v>
      </c>
      <c r="F33" s="78">
        <v>0</v>
      </c>
      <c r="G33" s="79">
        <v>14274000</v>
      </c>
      <c r="H33" s="80">
        <f t="shared" si="1"/>
        <v>14274000</v>
      </c>
      <c r="I33" s="80">
        <v>17353000</v>
      </c>
      <c r="J33" s="81">
        <f t="shared" si="2"/>
        <v>0</v>
      </c>
      <c r="K33" s="82">
        <f t="shared" si="3"/>
        <v>0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47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361054258</v>
      </c>
      <c r="D8" s="35">
        <v>394830187</v>
      </c>
      <c r="E8" s="36">
        <f>$D8-$C8</f>
        <v>33775929</v>
      </c>
      <c r="F8" s="34">
        <v>421421437</v>
      </c>
      <c r="G8" s="35">
        <v>417709242</v>
      </c>
      <c r="H8" s="36">
        <f>$G8-$F8</f>
        <v>-3712195</v>
      </c>
      <c r="I8" s="36">
        <v>454166370</v>
      </c>
      <c r="J8" s="37">
        <f>IF($C8=0,0,($E8/$C8)*100)</f>
        <v>9.35480699967261</v>
      </c>
      <c r="K8" s="38">
        <f>IF($F8=0,0,($H8/$F8)*100)</f>
        <v>-0.880874742971369</v>
      </c>
      <c r="L8" s="39">
        <f>IF($E$11=0,0,($E8/$E$11)*100)</f>
        <v>-15.457402319135108</v>
      </c>
      <c r="M8" s="38">
        <f>IF($H$11=0,0,($H8/$H$11)*100)</f>
        <v>1.4146506181917584</v>
      </c>
      <c r="N8" s="86"/>
      <c r="O8" s="91"/>
    </row>
    <row r="9" spans="1:15" ht="12.75">
      <c r="A9" s="2"/>
      <c r="B9" s="33" t="s">
        <v>16</v>
      </c>
      <c r="C9" s="34">
        <v>1740000772</v>
      </c>
      <c r="D9" s="35">
        <v>1657193742</v>
      </c>
      <c r="E9" s="36">
        <f>$D9-$C9</f>
        <v>-82807030</v>
      </c>
      <c r="F9" s="34">
        <v>2037839387</v>
      </c>
      <c r="G9" s="35">
        <v>1930105648</v>
      </c>
      <c r="H9" s="36">
        <f>$G9-$F9</f>
        <v>-107733739</v>
      </c>
      <c r="I9" s="36">
        <v>2262537003</v>
      </c>
      <c r="J9" s="37">
        <f>IF($C9=0,0,($E9/$C9)*100)</f>
        <v>-4.759022601169283</v>
      </c>
      <c r="K9" s="38">
        <f>IF($F9=0,0,($H9/$F9)*100)</f>
        <v>-5.286664871003398</v>
      </c>
      <c r="L9" s="39">
        <f>IF($E$11=0,0,($E9/$E$11)*100)</f>
        <v>37.896265638250554</v>
      </c>
      <c r="M9" s="38">
        <f>IF($H$11=0,0,($H9/$H$11)*100)</f>
        <v>41.05538649679221</v>
      </c>
      <c r="N9" s="86"/>
      <c r="O9" s="91"/>
    </row>
    <row r="10" spans="1:15" ht="12.75">
      <c r="A10" s="2"/>
      <c r="B10" s="33" t="s">
        <v>17</v>
      </c>
      <c r="C10" s="34">
        <v>1436559689</v>
      </c>
      <c r="D10" s="35">
        <v>1267081054</v>
      </c>
      <c r="E10" s="36">
        <f aca="true" t="shared" si="0" ref="E10:E33">$D10-$C10</f>
        <v>-169478635</v>
      </c>
      <c r="F10" s="34">
        <v>1509409779</v>
      </c>
      <c r="G10" s="35">
        <v>1358444984</v>
      </c>
      <c r="H10" s="36">
        <f aca="true" t="shared" si="1" ref="H10:H33">$G10-$F10</f>
        <v>-150964795</v>
      </c>
      <c r="I10" s="36">
        <v>1487265660</v>
      </c>
      <c r="J10" s="37">
        <f aca="true" t="shared" si="2" ref="J10:J33">IF($C10=0,0,($E10/$C10)*100)</f>
        <v>-11.797535201476755</v>
      </c>
      <c r="K10" s="38">
        <f aca="true" t="shared" si="3" ref="K10:K33">IF($F10=0,0,($H10/$F10)*100)</f>
        <v>-10.001577908155317</v>
      </c>
      <c r="L10" s="39">
        <f>IF($E$11=0,0,($E10/$E$11)*100)</f>
        <v>77.56113668088456</v>
      </c>
      <c r="M10" s="38">
        <f>IF($H$11=0,0,($H10/$H$11)*100)</f>
        <v>57.529962885016026</v>
      </c>
      <c r="N10" s="86"/>
      <c r="O10" s="91"/>
    </row>
    <row r="11" spans="1:15" ht="12.75">
      <c r="A11" s="15"/>
      <c r="B11" s="40" t="s">
        <v>18</v>
      </c>
      <c r="C11" s="41">
        <v>3537614719</v>
      </c>
      <c r="D11" s="42">
        <v>3319104983</v>
      </c>
      <c r="E11" s="43">
        <f t="shared" si="0"/>
        <v>-218509736</v>
      </c>
      <c r="F11" s="41">
        <v>3968670603</v>
      </c>
      <c r="G11" s="42">
        <v>3706259874</v>
      </c>
      <c r="H11" s="43">
        <f t="shared" si="1"/>
        <v>-262410729</v>
      </c>
      <c r="I11" s="43">
        <v>4203969033</v>
      </c>
      <c r="J11" s="44">
        <f t="shared" si="2"/>
        <v>-6.176753359443493</v>
      </c>
      <c r="K11" s="45">
        <f t="shared" si="3"/>
        <v>-6.61205615809078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821789601</v>
      </c>
      <c r="D13" s="35">
        <v>891494629</v>
      </c>
      <c r="E13" s="36">
        <f t="shared" si="0"/>
        <v>69705028</v>
      </c>
      <c r="F13" s="34">
        <v>890527461</v>
      </c>
      <c r="G13" s="35">
        <v>1033610453</v>
      </c>
      <c r="H13" s="36">
        <f t="shared" si="1"/>
        <v>143082992</v>
      </c>
      <c r="I13" s="36">
        <v>1118164438</v>
      </c>
      <c r="J13" s="37">
        <f t="shared" si="2"/>
        <v>8.4821014910847</v>
      </c>
      <c r="K13" s="38">
        <f t="shared" si="3"/>
        <v>16.067218392044623</v>
      </c>
      <c r="L13" s="39">
        <f aca="true" t="shared" si="4" ref="L13:L18">IF($E$18=0,0,($E13/$E$18)*100)</f>
        <v>39.78634572547129</v>
      </c>
      <c r="M13" s="38">
        <f aca="true" t="shared" si="5" ref="M13:M18">IF($H$18=0,0,($H13/$H$18)*100)</f>
        <v>42.461524536575375</v>
      </c>
      <c r="N13" s="86"/>
      <c r="O13" s="91"/>
    </row>
    <row r="14" spans="1:15" ht="12.75">
      <c r="A14" s="2"/>
      <c r="B14" s="33" t="s">
        <v>21</v>
      </c>
      <c r="C14" s="34">
        <v>69419947</v>
      </c>
      <c r="D14" s="35">
        <v>87556947</v>
      </c>
      <c r="E14" s="36">
        <f t="shared" si="0"/>
        <v>18137000</v>
      </c>
      <c r="F14" s="34">
        <v>85333543</v>
      </c>
      <c r="G14" s="35">
        <v>91975489</v>
      </c>
      <c r="H14" s="36">
        <f t="shared" si="1"/>
        <v>6641946</v>
      </c>
      <c r="I14" s="36">
        <v>101667564</v>
      </c>
      <c r="J14" s="37">
        <f t="shared" si="2"/>
        <v>26.12649646649831</v>
      </c>
      <c r="K14" s="38">
        <f t="shared" si="3"/>
        <v>7.7835113444193915</v>
      </c>
      <c r="L14" s="39">
        <f t="shared" si="4"/>
        <v>10.352265440921604</v>
      </c>
      <c r="M14" s="38">
        <f t="shared" si="5"/>
        <v>1.9710739138695719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902328541</v>
      </c>
      <c r="D16" s="35">
        <v>986922484</v>
      </c>
      <c r="E16" s="36">
        <f t="shared" si="0"/>
        <v>84593943</v>
      </c>
      <c r="F16" s="34">
        <v>974514817</v>
      </c>
      <c r="G16" s="35">
        <v>1213457189</v>
      </c>
      <c r="H16" s="36">
        <f t="shared" si="1"/>
        <v>238942372</v>
      </c>
      <c r="I16" s="36">
        <v>1519367103</v>
      </c>
      <c r="J16" s="37">
        <f t="shared" si="2"/>
        <v>9.375071180420525</v>
      </c>
      <c r="K16" s="38">
        <f t="shared" si="3"/>
        <v>24.519111236868962</v>
      </c>
      <c r="L16" s="39">
        <f t="shared" si="4"/>
        <v>48.284664091646476</v>
      </c>
      <c r="M16" s="38">
        <f t="shared" si="5"/>
        <v>70.90889874252504</v>
      </c>
      <c r="N16" s="86"/>
      <c r="O16" s="91"/>
    </row>
    <row r="17" spans="1:15" ht="12.75">
      <c r="A17" s="2"/>
      <c r="B17" s="33" t="s">
        <v>23</v>
      </c>
      <c r="C17" s="34">
        <v>1019587758</v>
      </c>
      <c r="D17" s="35">
        <v>1022350154</v>
      </c>
      <c r="E17" s="36">
        <f t="shared" si="0"/>
        <v>2762396</v>
      </c>
      <c r="F17" s="34">
        <v>1107086553</v>
      </c>
      <c r="G17" s="35">
        <v>1055390168</v>
      </c>
      <c r="H17" s="36">
        <f t="shared" si="1"/>
        <v>-51696385</v>
      </c>
      <c r="I17" s="36">
        <v>1101408583</v>
      </c>
      <c r="J17" s="53">
        <f t="shared" si="2"/>
        <v>0.2709326370707562</v>
      </c>
      <c r="K17" s="38">
        <f t="shared" si="3"/>
        <v>-4.669588376799659</v>
      </c>
      <c r="L17" s="39">
        <f t="shared" si="4"/>
        <v>1.5767247419606372</v>
      </c>
      <c r="M17" s="38">
        <f t="shared" si="5"/>
        <v>-15.341497192969985</v>
      </c>
      <c r="N17" s="86"/>
      <c r="O17" s="91"/>
    </row>
    <row r="18" spans="1:15" ht="12.75">
      <c r="A18" s="2"/>
      <c r="B18" s="40" t="s">
        <v>24</v>
      </c>
      <c r="C18" s="41">
        <v>2813125847</v>
      </c>
      <c r="D18" s="42">
        <v>2988324214</v>
      </c>
      <c r="E18" s="43">
        <f t="shared" si="0"/>
        <v>175198367</v>
      </c>
      <c r="F18" s="41">
        <v>3057462374</v>
      </c>
      <c r="G18" s="42">
        <v>3394433299</v>
      </c>
      <c r="H18" s="43">
        <f t="shared" si="1"/>
        <v>336970925</v>
      </c>
      <c r="I18" s="43">
        <v>3840607688</v>
      </c>
      <c r="J18" s="54">
        <f t="shared" si="2"/>
        <v>6.22788942012092</v>
      </c>
      <c r="K18" s="45">
        <f t="shared" si="3"/>
        <v>11.021261548973685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724488872</v>
      </c>
      <c r="D19" s="58">
        <v>330780769</v>
      </c>
      <c r="E19" s="59">
        <f t="shared" si="0"/>
        <v>-393708103</v>
      </c>
      <c r="F19" s="60">
        <v>911208229</v>
      </c>
      <c r="G19" s="61">
        <v>311826575</v>
      </c>
      <c r="H19" s="62">
        <f t="shared" si="1"/>
        <v>-599381654</v>
      </c>
      <c r="I19" s="62">
        <v>363361345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94046050</v>
      </c>
      <c r="D22" s="35">
        <v>69969895</v>
      </c>
      <c r="E22" s="36">
        <f t="shared" si="0"/>
        <v>-24076155</v>
      </c>
      <c r="F22" s="34">
        <v>71953950</v>
      </c>
      <c r="G22" s="35">
        <v>102594908</v>
      </c>
      <c r="H22" s="36">
        <f t="shared" si="1"/>
        <v>30640958</v>
      </c>
      <c r="I22" s="36">
        <v>22035197</v>
      </c>
      <c r="J22" s="37">
        <f t="shared" si="2"/>
        <v>-25.60038938371149</v>
      </c>
      <c r="K22" s="38">
        <f t="shared" si="3"/>
        <v>42.584122205938655</v>
      </c>
      <c r="L22" s="39">
        <f>IF($E$26=0,0,($E22/$E$26)*100)</f>
        <v>3.614734943639639</v>
      </c>
      <c r="M22" s="38">
        <f>IF($H$26=0,0,($H22/$H$26)*100)</f>
        <v>-14.323749503423425</v>
      </c>
      <c r="N22" s="86"/>
      <c r="O22" s="91"/>
    </row>
    <row r="23" spans="1:15" ht="12.75">
      <c r="A23" s="15"/>
      <c r="B23" s="33" t="s">
        <v>28</v>
      </c>
      <c r="C23" s="34">
        <v>700663640</v>
      </c>
      <c r="D23" s="35">
        <v>60198715</v>
      </c>
      <c r="E23" s="36">
        <f t="shared" si="0"/>
        <v>-640464925</v>
      </c>
      <c r="F23" s="34">
        <v>628608063</v>
      </c>
      <c r="G23" s="35">
        <v>362733046</v>
      </c>
      <c r="H23" s="36">
        <f t="shared" si="1"/>
        <v>-265875017</v>
      </c>
      <c r="I23" s="36">
        <v>208895909</v>
      </c>
      <c r="J23" s="37">
        <f t="shared" si="2"/>
        <v>-91.40832896652094</v>
      </c>
      <c r="K23" s="38">
        <f t="shared" si="3"/>
        <v>-42.29583307142531</v>
      </c>
      <c r="L23" s="39">
        <f>IF($E$26=0,0,($E23/$E$26)*100)</f>
        <v>96.15783519307966</v>
      </c>
      <c r="M23" s="38">
        <f>IF($H$26=0,0,($H23/$H$26)*100)</f>
        <v>124.28877526369916</v>
      </c>
      <c r="N23" s="86"/>
      <c r="O23" s="91"/>
    </row>
    <row r="24" spans="1:15" ht="12.75">
      <c r="A24" s="15"/>
      <c r="B24" s="33" t="s">
        <v>29</v>
      </c>
      <c r="C24" s="34">
        <v>214088390</v>
      </c>
      <c r="D24" s="35">
        <v>211519610</v>
      </c>
      <c r="E24" s="36">
        <f t="shared" si="0"/>
        <v>-2568780</v>
      </c>
      <c r="F24" s="34">
        <v>178925880</v>
      </c>
      <c r="G24" s="35">
        <v>231805790</v>
      </c>
      <c r="H24" s="36">
        <f t="shared" si="1"/>
        <v>52879910</v>
      </c>
      <c r="I24" s="36">
        <v>274907200</v>
      </c>
      <c r="J24" s="37">
        <f t="shared" si="2"/>
        <v>-1.1998688952726488</v>
      </c>
      <c r="K24" s="38">
        <f t="shared" si="3"/>
        <v>29.554086865466306</v>
      </c>
      <c r="L24" s="39">
        <f>IF($E$26=0,0,($E24/$E$26)*100)</f>
        <v>0.38567033766490677</v>
      </c>
      <c r="M24" s="38">
        <f>IF($H$26=0,0,($H24/$H$26)*100)</f>
        <v>-24.71980754007676</v>
      </c>
      <c r="N24" s="86"/>
      <c r="O24" s="91"/>
    </row>
    <row r="25" spans="1:15" ht="12.75">
      <c r="A25" s="15"/>
      <c r="B25" s="33" t="s">
        <v>30</v>
      </c>
      <c r="C25" s="34">
        <v>30513750</v>
      </c>
      <c r="D25" s="35">
        <v>31567720</v>
      </c>
      <c r="E25" s="36">
        <f t="shared" si="0"/>
        <v>1053970</v>
      </c>
      <c r="F25" s="34">
        <v>55269193</v>
      </c>
      <c r="G25" s="35">
        <v>23706183</v>
      </c>
      <c r="H25" s="36">
        <f t="shared" si="1"/>
        <v>-31563010</v>
      </c>
      <c r="I25" s="36">
        <v>25086424</v>
      </c>
      <c r="J25" s="37">
        <f t="shared" si="2"/>
        <v>3.4540821760681664</v>
      </c>
      <c r="K25" s="38">
        <f t="shared" si="3"/>
        <v>-57.10778154477486</v>
      </c>
      <c r="L25" s="39">
        <f>IF($E$26=0,0,($E25/$E$26)*100)</f>
        <v>-0.1582404743842142</v>
      </c>
      <c r="M25" s="38">
        <f>IF($H$26=0,0,($H25/$H$26)*100)</f>
        <v>14.754781779801029</v>
      </c>
      <c r="N25" s="86"/>
      <c r="O25" s="91"/>
    </row>
    <row r="26" spans="1:15" ht="12.75">
      <c r="A26" s="15"/>
      <c r="B26" s="40" t="s">
        <v>31</v>
      </c>
      <c r="C26" s="41">
        <v>1039311830</v>
      </c>
      <c r="D26" s="42">
        <v>373255940</v>
      </c>
      <c r="E26" s="43">
        <f t="shared" si="0"/>
        <v>-666055890</v>
      </c>
      <c r="F26" s="41">
        <v>934757086</v>
      </c>
      <c r="G26" s="42">
        <v>720839927</v>
      </c>
      <c r="H26" s="43">
        <f t="shared" si="1"/>
        <v>-213917159</v>
      </c>
      <c r="I26" s="43">
        <v>530924730</v>
      </c>
      <c r="J26" s="54">
        <f t="shared" si="2"/>
        <v>-64.0862415662102</v>
      </c>
      <c r="K26" s="45">
        <f t="shared" si="3"/>
        <v>-22.88478602664479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419194930</v>
      </c>
      <c r="D28" s="35">
        <v>176901125</v>
      </c>
      <c r="E28" s="36">
        <f t="shared" si="0"/>
        <v>-242293805</v>
      </c>
      <c r="F28" s="34">
        <v>304730240</v>
      </c>
      <c r="G28" s="35">
        <v>250316904</v>
      </c>
      <c r="H28" s="36">
        <f t="shared" si="1"/>
        <v>-54413336</v>
      </c>
      <c r="I28" s="36">
        <v>203766996</v>
      </c>
      <c r="J28" s="37">
        <f t="shared" si="2"/>
        <v>-57.79979376181864</v>
      </c>
      <c r="K28" s="38">
        <f t="shared" si="3"/>
        <v>-17.856231137415175</v>
      </c>
      <c r="L28" s="39">
        <f aca="true" t="shared" si="6" ref="L28:L33">IF($E$33=0,0,($E28/$E$33)*100)</f>
        <v>36.47899432956195</v>
      </c>
      <c r="M28" s="38">
        <f aca="true" t="shared" si="7" ref="M28:M33">IF($H$33=0,0,($H28/$H$33)*100)</f>
        <v>25.43663923659345</v>
      </c>
      <c r="N28" s="86"/>
      <c r="O28" s="91"/>
    </row>
    <row r="29" spans="1:15" ht="12.75">
      <c r="A29" s="15"/>
      <c r="B29" s="33" t="s">
        <v>34</v>
      </c>
      <c r="C29" s="34">
        <v>261858874</v>
      </c>
      <c r="D29" s="35">
        <v>54487720</v>
      </c>
      <c r="E29" s="36">
        <f t="shared" si="0"/>
        <v>-207371154</v>
      </c>
      <c r="F29" s="34">
        <v>429531334</v>
      </c>
      <c r="G29" s="35">
        <v>46585983</v>
      </c>
      <c r="H29" s="36">
        <f t="shared" si="1"/>
        <v>-382945351</v>
      </c>
      <c r="I29" s="36">
        <v>49877674</v>
      </c>
      <c r="J29" s="37">
        <f t="shared" si="2"/>
        <v>-79.19195207415426</v>
      </c>
      <c r="K29" s="38">
        <f t="shared" si="3"/>
        <v>-89.15422943277056</v>
      </c>
      <c r="L29" s="39">
        <f t="shared" si="6"/>
        <v>31.221149673557345</v>
      </c>
      <c r="M29" s="38">
        <f t="shared" si="7"/>
        <v>179.01572402614042</v>
      </c>
      <c r="N29" s="86"/>
      <c r="O29" s="91"/>
    </row>
    <row r="30" spans="1:15" ht="12.75">
      <c r="A30" s="15"/>
      <c r="B30" s="33" t="s">
        <v>35</v>
      </c>
      <c r="C30" s="34">
        <v>13820000</v>
      </c>
      <c r="D30" s="35">
        <v>8000000</v>
      </c>
      <c r="E30" s="36">
        <f t="shared" si="0"/>
        <v>-5820000</v>
      </c>
      <c r="F30" s="34">
        <v>2600000</v>
      </c>
      <c r="G30" s="35">
        <v>53645000</v>
      </c>
      <c r="H30" s="36">
        <f t="shared" si="1"/>
        <v>51045000</v>
      </c>
      <c r="I30" s="36">
        <v>7000000</v>
      </c>
      <c r="J30" s="37">
        <f t="shared" si="2"/>
        <v>-42.11287988422576</v>
      </c>
      <c r="K30" s="38">
        <f t="shared" si="3"/>
        <v>1963.269230769231</v>
      </c>
      <c r="L30" s="39">
        <f t="shared" si="6"/>
        <v>0.8762409216283946</v>
      </c>
      <c r="M30" s="38">
        <f t="shared" si="7"/>
        <v>-23.86204091276287</v>
      </c>
      <c r="N30" s="86"/>
      <c r="O30" s="91"/>
    </row>
    <row r="31" spans="1:15" ht="25.5">
      <c r="A31" s="15"/>
      <c r="B31" s="98" t="s">
        <v>36</v>
      </c>
      <c r="C31" s="34">
        <v>180686930</v>
      </c>
      <c r="D31" s="35">
        <v>100552095</v>
      </c>
      <c r="E31" s="36">
        <f t="shared" si="0"/>
        <v>-80134835</v>
      </c>
      <c r="F31" s="34">
        <v>124413550</v>
      </c>
      <c r="G31" s="35">
        <v>129412780</v>
      </c>
      <c r="H31" s="36">
        <f t="shared" si="1"/>
        <v>4999230</v>
      </c>
      <c r="I31" s="36">
        <v>139616490</v>
      </c>
      <c r="J31" s="37">
        <f t="shared" si="2"/>
        <v>-44.35010047489323</v>
      </c>
      <c r="K31" s="38">
        <f t="shared" si="3"/>
        <v>4.01823595581028</v>
      </c>
      <c r="L31" s="39">
        <f t="shared" si="6"/>
        <v>12.064849085041123</v>
      </c>
      <c r="M31" s="38">
        <f t="shared" si="7"/>
        <v>-2.3369934526851117</v>
      </c>
      <c r="N31" s="86"/>
      <c r="O31" s="91"/>
    </row>
    <row r="32" spans="1:15" ht="12.75">
      <c r="A32" s="15"/>
      <c r="B32" s="33" t="s">
        <v>30</v>
      </c>
      <c r="C32" s="34">
        <v>161896096</v>
      </c>
      <c r="D32" s="35">
        <v>33315000</v>
      </c>
      <c r="E32" s="36">
        <f t="shared" si="0"/>
        <v>-128581096</v>
      </c>
      <c r="F32" s="34">
        <v>73481962</v>
      </c>
      <c r="G32" s="35">
        <v>240879260</v>
      </c>
      <c r="H32" s="36">
        <f t="shared" si="1"/>
        <v>167397298</v>
      </c>
      <c r="I32" s="36">
        <v>130663570</v>
      </c>
      <c r="J32" s="37">
        <f t="shared" si="2"/>
        <v>-79.42198680319011</v>
      </c>
      <c r="K32" s="38">
        <f t="shared" si="3"/>
        <v>227.8073331792638</v>
      </c>
      <c r="L32" s="39">
        <f t="shared" si="6"/>
        <v>19.358765990211186</v>
      </c>
      <c r="M32" s="38">
        <f t="shared" si="7"/>
        <v>-78.25332889728588</v>
      </c>
      <c r="N32" s="86"/>
      <c r="O32" s="91"/>
    </row>
    <row r="33" spans="1:15" ht="13.5" thickBot="1">
      <c r="A33" s="15"/>
      <c r="B33" s="77" t="s">
        <v>37</v>
      </c>
      <c r="C33" s="78">
        <v>1037456830</v>
      </c>
      <c r="D33" s="79">
        <v>373255940</v>
      </c>
      <c r="E33" s="80">
        <f t="shared" si="0"/>
        <v>-664200890</v>
      </c>
      <c r="F33" s="78">
        <v>934757086</v>
      </c>
      <c r="G33" s="79">
        <v>720839927</v>
      </c>
      <c r="H33" s="80">
        <f t="shared" si="1"/>
        <v>-213917159</v>
      </c>
      <c r="I33" s="80">
        <v>530924730</v>
      </c>
      <c r="J33" s="81">
        <f t="shared" si="2"/>
        <v>-64.02202682496197</v>
      </c>
      <c r="K33" s="82">
        <f t="shared" si="3"/>
        <v>-22.88478602664479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48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0</v>
      </c>
      <c r="D8" s="35">
        <v>11329263</v>
      </c>
      <c r="E8" s="36">
        <f>$D8-$C8</f>
        <v>11329263</v>
      </c>
      <c r="F8" s="34">
        <v>0</v>
      </c>
      <c r="G8" s="35">
        <v>12635000</v>
      </c>
      <c r="H8" s="36">
        <f>$G8-$F8</f>
        <v>12635000</v>
      </c>
      <c r="I8" s="36">
        <v>13898000</v>
      </c>
      <c r="J8" s="37">
        <f>IF($C8=0,0,($E8/$C8)*100)</f>
        <v>0</v>
      </c>
      <c r="K8" s="38">
        <f>IF($F8=0,0,($H8/$F8)*100)</f>
        <v>0</v>
      </c>
      <c r="L8" s="39">
        <f>IF($E$11=0,0,($E8/$E$11)*100)</f>
        <v>7.6436114658365115</v>
      </c>
      <c r="M8" s="38">
        <f>IF($H$11=0,0,($H8/$H$11)*100)</f>
        <v>7.749584460350464</v>
      </c>
      <c r="N8" s="86"/>
      <c r="O8" s="91"/>
    </row>
    <row r="9" spans="1:15" ht="12.75">
      <c r="A9" s="2"/>
      <c r="B9" s="33" t="s">
        <v>16</v>
      </c>
      <c r="C9" s="34">
        <v>0</v>
      </c>
      <c r="D9" s="35">
        <v>68927061</v>
      </c>
      <c r="E9" s="36">
        <f>$D9-$C9</f>
        <v>68927061</v>
      </c>
      <c r="F9" s="34">
        <v>0</v>
      </c>
      <c r="G9" s="35">
        <v>75819000</v>
      </c>
      <c r="H9" s="36">
        <f>$G9-$F9</f>
        <v>75819000</v>
      </c>
      <c r="I9" s="36">
        <v>83401000</v>
      </c>
      <c r="J9" s="37">
        <f>IF($C9=0,0,($E9/$C9)*100)</f>
        <v>0</v>
      </c>
      <c r="K9" s="38">
        <f>IF($F9=0,0,($H9/$F9)*100)</f>
        <v>0</v>
      </c>
      <c r="L9" s="39">
        <f>IF($E$11=0,0,($E9/$E$11)*100)</f>
        <v>46.50361402732134</v>
      </c>
      <c r="M9" s="38">
        <f>IF($H$11=0,0,($H9/$H$11)*100)</f>
        <v>46.50302684600806</v>
      </c>
      <c r="N9" s="86"/>
      <c r="O9" s="91"/>
    </row>
    <row r="10" spans="1:15" ht="12.75">
      <c r="A10" s="2"/>
      <c r="B10" s="33" t="s">
        <v>17</v>
      </c>
      <c r="C10" s="34">
        <v>0</v>
      </c>
      <c r="D10" s="35">
        <v>67962395</v>
      </c>
      <c r="E10" s="36">
        <f aca="true" t="shared" si="0" ref="E10:E33">$D10-$C10</f>
        <v>67962395</v>
      </c>
      <c r="F10" s="34">
        <v>0</v>
      </c>
      <c r="G10" s="35">
        <v>74587000</v>
      </c>
      <c r="H10" s="36">
        <f aca="true" t="shared" si="1" ref="H10:H33">$G10-$F10</f>
        <v>74587000</v>
      </c>
      <c r="I10" s="36">
        <v>82044000</v>
      </c>
      <c r="J10" s="37">
        <f aca="true" t="shared" si="2" ref="J10:J33">IF($C10=0,0,($E10/$C10)*100)</f>
        <v>0</v>
      </c>
      <c r="K10" s="38">
        <f aca="true" t="shared" si="3" ref="K10:K33">IF($F10=0,0,($H10/$F10)*100)</f>
        <v>0</v>
      </c>
      <c r="L10" s="39">
        <f>IF($E$11=0,0,($E10/$E$11)*100)</f>
        <v>45.852774506842145</v>
      </c>
      <c r="M10" s="38">
        <f>IF($H$11=0,0,($H10/$H$11)*100)</f>
        <v>45.747388693641476</v>
      </c>
      <c r="N10" s="86"/>
      <c r="O10" s="91"/>
    </row>
    <row r="11" spans="1:15" ht="12.75">
      <c r="A11" s="15"/>
      <c r="B11" s="40" t="s">
        <v>18</v>
      </c>
      <c r="C11" s="41">
        <v>0</v>
      </c>
      <c r="D11" s="42">
        <v>148218719</v>
      </c>
      <c r="E11" s="43">
        <f t="shared" si="0"/>
        <v>148218719</v>
      </c>
      <c r="F11" s="41">
        <v>0</v>
      </c>
      <c r="G11" s="42">
        <v>163041000</v>
      </c>
      <c r="H11" s="43">
        <f t="shared" si="1"/>
        <v>163041000</v>
      </c>
      <c r="I11" s="43">
        <v>179343000</v>
      </c>
      <c r="J11" s="44">
        <f t="shared" si="2"/>
        <v>0</v>
      </c>
      <c r="K11" s="45">
        <f t="shared" si="3"/>
        <v>0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0</v>
      </c>
      <c r="D13" s="35">
        <v>50546493</v>
      </c>
      <c r="E13" s="36">
        <f t="shared" si="0"/>
        <v>50546493</v>
      </c>
      <c r="F13" s="34">
        <v>0</v>
      </c>
      <c r="G13" s="35">
        <v>51407293</v>
      </c>
      <c r="H13" s="36">
        <f t="shared" si="1"/>
        <v>51407293</v>
      </c>
      <c r="I13" s="36">
        <v>56547324</v>
      </c>
      <c r="J13" s="37">
        <f t="shared" si="2"/>
        <v>0</v>
      </c>
      <c r="K13" s="38">
        <f t="shared" si="3"/>
        <v>0</v>
      </c>
      <c r="L13" s="39">
        <f aca="true" t="shared" si="4" ref="L13:L18">IF($E$18=0,0,($E13/$E$18)*100)</f>
        <v>36.41590567212508</v>
      </c>
      <c r="M13" s="38">
        <f aca="true" t="shared" si="5" ref="M13:M18">IF($H$18=0,0,($H13/$H$18)*100)</f>
        <v>33.88457428296159</v>
      </c>
      <c r="N13" s="86"/>
      <c r="O13" s="91"/>
    </row>
    <row r="14" spans="1:15" ht="12.75">
      <c r="A14" s="2"/>
      <c r="B14" s="33" t="s">
        <v>21</v>
      </c>
      <c r="C14" s="34">
        <v>0</v>
      </c>
      <c r="D14" s="35">
        <v>0</v>
      </c>
      <c r="E14" s="36">
        <f t="shared" si="0"/>
        <v>0</v>
      </c>
      <c r="F14" s="34">
        <v>0</v>
      </c>
      <c r="G14" s="35">
        <v>0</v>
      </c>
      <c r="H14" s="36">
        <f t="shared" si="1"/>
        <v>0</v>
      </c>
      <c r="I14" s="36">
        <v>0</v>
      </c>
      <c r="J14" s="37">
        <f t="shared" si="2"/>
        <v>0</v>
      </c>
      <c r="K14" s="38">
        <f t="shared" si="3"/>
        <v>0</v>
      </c>
      <c r="L14" s="39">
        <f t="shared" si="4"/>
        <v>0</v>
      </c>
      <c r="M14" s="38">
        <f t="shared" si="5"/>
        <v>0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0</v>
      </c>
      <c r="D16" s="35">
        <v>19521170</v>
      </c>
      <c r="E16" s="36">
        <f t="shared" si="0"/>
        <v>19521170</v>
      </c>
      <c r="F16" s="34">
        <v>0</v>
      </c>
      <c r="G16" s="35">
        <v>24293000</v>
      </c>
      <c r="H16" s="36">
        <f t="shared" si="1"/>
        <v>24293000</v>
      </c>
      <c r="I16" s="36">
        <v>26248000</v>
      </c>
      <c r="J16" s="37">
        <f t="shared" si="2"/>
        <v>0</v>
      </c>
      <c r="K16" s="38">
        <f t="shared" si="3"/>
        <v>0</v>
      </c>
      <c r="L16" s="39">
        <f t="shared" si="4"/>
        <v>14.063905191790813</v>
      </c>
      <c r="M16" s="38">
        <f t="shared" si="5"/>
        <v>16.01247439844743</v>
      </c>
      <c r="N16" s="86"/>
      <c r="O16" s="91"/>
    </row>
    <row r="17" spans="1:15" ht="12.75">
      <c r="A17" s="2"/>
      <c r="B17" s="33" t="s">
        <v>23</v>
      </c>
      <c r="C17" s="34">
        <v>0</v>
      </c>
      <c r="D17" s="35">
        <v>68735676</v>
      </c>
      <c r="E17" s="36">
        <f t="shared" si="0"/>
        <v>68735676</v>
      </c>
      <c r="F17" s="34">
        <v>0</v>
      </c>
      <c r="G17" s="35">
        <v>76012674</v>
      </c>
      <c r="H17" s="36">
        <f t="shared" si="1"/>
        <v>76012674</v>
      </c>
      <c r="I17" s="36">
        <v>84087936</v>
      </c>
      <c r="J17" s="53">
        <f t="shared" si="2"/>
        <v>0</v>
      </c>
      <c r="K17" s="38">
        <f t="shared" si="3"/>
        <v>0</v>
      </c>
      <c r="L17" s="39">
        <f t="shared" si="4"/>
        <v>49.520189136084106</v>
      </c>
      <c r="M17" s="38">
        <f t="shared" si="5"/>
        <v>50.10295131859098</v>
      </c>
      <c r="N17" s="86"/>
      <c r="O17" s="91"/>
    </row>
    <row r="18" spans="1:15" ht="12.75">
      <c r="A18" s="2"/>
      <c r="B18" s="40" t="s">
        <v>24</v>
      </c>
      <c r="C18" s="41">
        <v>0</v>
      </c>
      <c r="D18" s="42">
        <v>138803339</v>
      </c>
      <c r="E18" s="43">
        <f t="shared" si="0"/>
        <v>138803339</v>
      </c>
      <c r="F18" s="41">
        <v>0</v>
      </c>
      <c r="G18" s="42">
        <v>151712967</v>
      </c>
      <c r="H18" s="43">
        <f t="shared" si="1"/>
        <v>151712967</v>
      </c>
      <c r="I18" s="43">
        <v>166883260</v>
      </c>
      <c r="J18" s="54">
        <f t="shared" si="2"/>
        <v>0</v>
      </c>
      <c r="K18" s="45">
        <f t="shared" si="3"/>
        <v>0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0</v>
      </c>
      <c r="D19" s="58">
        <v>9415380</v>
      </c>
      <c r="E19" s="59">
        <f t="shared" si="0"/>
        <v>9415380</v>
      </c>
      <c r="F19" s="60">
        <v>0</v>
      </c>
      <c r="G19" s="61">
        <v>11328033</v>
      </c>
      <c r="H19" s="62">
        <f t="shared" si="1"/>
        <v>11328033</v>
      </c>
      <c r="I19" s="62">
        <v>12459740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0</v>
      </c>
      <c r="D24" s="35">
        <v>18117250</v>
      </c>
      <c r="E24" s="36">
        <f t="shared" si="0"/>
        <v>18117250</v>
      </c>
      <c r="F24" s="34">
        <v>0</v>
      </c>
      <c r="G24" s="35">
        <v>21873000</v>
      </c>
      <c r="H24" s="36">
        <f t="shared" si="1"/>
        <v>21873000</v>
      </c>
      <c r="I24" s="36">
        <v>26700000</v>
      </c>
      <c r="J24" s="37">
        <f t="shared" si="2"/>
        <v>0</v>
      </c>
      <c r="K24" s="38">
        <f t="shared" si="3"/>
        <v>0</v>
      </c>
      <c r="L24" s="39">
        <f>IF($E$26=0,0,($E24/$E$26)*100)</f>
        <v>45.82903831681728</v>
      </c>
      <c r="M24" s="38">
        <f>IF($H$26=0,0,($H24/$H$26)*100)</f>
        <v>53.58534016021951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21415000</v>
      </c>
      <c r="E25" s="36">
        <f t="shared" si="0"/>
        <v>21415000</v>
      </c>
      <c r="F25" s="34">
        <v>0</v>
      </c>
      <c r="G25" s="35">
        <v>18946000</v>
      </c>
      <c r="H25" s="36">
        <f t="shared" si="1"/>
        <v>18946000</v>
      </c>
      <c r="I25" s="36">
        <v>18200000</v>
      </c>
      <c r="J25" s="37">
        <f t="shared" si="2"/>
        <v>0</v>
      </c>
      <c r="K25" s="38">
        <f t="shared" si="3"/>
        <v>0</v>
      </c>
      <c r="L25" s="39">
        <f>IF($E$26=0,0,($E25/$E$26)*100)</f>
        <v>54.17096168318272</v>
      </c>
      <c r="M25" s="38">
        <f>IF($H$26=0,0,($H25/$H$26)*100)</f>
        <v>46.41465983978049</v>
      </c>
      <c r="N25" s="86"/>
      <c r="O25" s="91"/>
    </row>
    <row r="26" spans="1:15" ht="12.75">
      <c r="A26" s="15"/>
      <c r="B26" s="40" t="s">
        <v>31</v>
      </c>
      <c r="C26" s="41">
        <v>0</v>
      </c>
      <c r="D26" s="42">
        <v>39532250</v>
      </c>
      <c r="E26" s="43">
        <f t="shared" si="0"/>
        <v>39532250</v>
      </c>
      <c r="F26" s="41">
        <v>0</v>
      </c>
      <c r="G26" s="42">
        <v>40819000</v>
      </c>
      <c r="H26" s="43">
        <f t="shared" si="1"/>
        <v>40819000</v>
      </c>
      <c r="I26" s="43">
        <v>44900000</v>
      </c>
      <c r="J26" s="54">
        <f t="shared" si="2"/>
        <v>0</v>
      </c>
      <c r="K26" s="45">
        <f t="shared" si="3"/>
        <v>0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0</v>
      </c>
      <c r="D28" s="35">
        <v>24084614</v>
      </c>
      <c r="E28" s="36">
        <f t="shared" si="0"/>
        <v>24084614</v>
      </c>
      <c r="F28" s="34">
        <v>0</v>
      </c>
      <c r="G28" s="35">
        <v>26493000</v>
      </c>
      <c r="H28" s="36">
        <f t="shared" si="1"/>
        <v>26493000</v>
      </c>
      <c r="I28" s="36">
        <v>29142000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60.92396461117189</v>
      </c>
      <c r="M28" s="38">
        <f aca="true" t="shared" si="7" ref="M28:M33">IF($H$33=0,0,($H28/$H$33)*100)</f>
        <v>64.90359881427766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115000</v>
      </c>
      <c r="E29" s="36">
        <f t="shared" si="0"/>
        <v>115000</v>
      </c>
      <c r="F29" s="34">
        <v>0</v>
      </c>
      <c r="G29" s="35">
        <v>0</v>
      </c>
      <c r="H29" s="36">
        <f t="shared" si="1"/>
        <v>0</v>
      </c>
      <c r="I29" s="36">
        <v>0</v>
      </c>
      <c r="J29" s="37">
        <f t="shared" si="2"/>
        <v>0</v>
      </c>
      <c r="K29" s="38">
        <f t="shared" si="3"/>
        <v>0</v>
      </c>
      <c r="L29" s="39">
        <f t="shared" si="6"/>
        <v>0.2909017321300963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0</v>
      </c>
      <c r="D31" s="35">
        <v>9608186</v>
      </c>
      <c r="E31" s="36">
        <f t="shared" si="0"/>
        <v>9608186</v>
      </c>
      <c r="F31" s="34">
        <v>0</v>
      </c>
      <c r="G31" s="35">
        <v>10696000</v>
      </c>
      <c r="H31" s="36">
        <f t="shared" si="1"/>
        <v>10696000</v>
      </c>
      <c r="I31" s="36">
        <v>11765000</v>
      </c>
      <c r="J31" s="37">
        <f t="shared" si="2"/>
        <v>0</v>
      </c>
      <c r="K31" s="38">
        <f t="shared" si="3"/>
        <v>0</v>
      </c>
      <c r="L31" s="39">
        <f t="shared" si="6"/>
        <v>24.304677826331666</v>
      </c>
      <c r="M31" s="38">
        <f t="shared" si="7"/>
        <v>26.203483671819495</v>
      </c>
      <c r="N31" s="86"/>
      <c r="O31" s="91"/>
    </row>
    <row r="32" spans="1:15" ht="12.75">
      <c r="A32" s="15"/>
      <c r="B32" s="33" t="s">
        <v>30</v>
      </c>
      <c r="C32" s="34">
        <v>0</v>
      </c>
      <c r="D32" s="35">
        <v>5724450</v>
      </c>
      <c r="E32" s="36">
        <f t="shared" si="0"/>
        <v>5724450</v>
      </c>
      <c r="F32" s="34">
        <v>0</v>
      </c>
      <c r="G32" s="35">
        <v>3630000</v>
      </c>
      <c r="H32" s="36">
        <f t="shared" si="1"/>
        <v>3630000</v>
      </c>
      <c r="I32" s="36">
        <v>3993000</v>
      </c>
      <c r="J32" s="37">
        <f t="shared" si="2"/>
        <v>0</v>
      </c>
      <c r="K32" s="38">
        <f t="shared" si="3"/>
        <v>0</v>
      </c>
      <c r="L32" s="39">
        <f t="shared" si="6"/>
        <v>14.480455830366346</v>
      </c>
      <c r="M32" s="38">
        <f t="shared" si="7"/>
        <v>8.89291751390284</v>
      </c>
      <c r="N32" s="86"/>
      <c r="O32" s="91"/>
    </row>
    <row r="33" spans="1:15" ht="13.5" thickBot="1">
      <c r="A33" s="15"/>
      <c r="B33" s="77" t="s">
        <v>37</v>
      </c>
      <c r="C33" s="78">
        <v>0</v>
      </c>
      <c r="D33" s="79">
        <v>39532250</v>
      </c>
      <c r="E33" s="80">
        <f t="shared" si="0"/>
        <v>39532250</v>
      </c>
      <c r="F33" s="78">
        <v>0</v>
      </c>
      <c r="G33" s="79">
        <v>40819000</v>
      </c>
      <c r="H33" s="80">
        <f t="shared" si="1"/>
        <v>40819000</v>
      </c>
      <c r="I33" s="80">
        <v>44900000</v>
      </c>
      <c r="J33" s="81">
        <f t="shared" si="2"/>
        <v>0</v>
      </c>
      <c r="K33" s="82">
        <f t="shared" si="3"/>
        <v>0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49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0</v>
      </c>
      <c r="D8" s="35">
        <v>0</v>
      </c>
      <c r="E8" s="36">
        <f>$D8-$C8</f>
        <v>0</v>
      </c>
      <c r="F8" s="34">
        <v>0</v>
      </c>
      <c r="G8" s="35">
        <v>0</v>
      </c>
      <c r="H8" s="36">
        <f>$G8-$F8</f>
        <v>0</v>
      </c>
      <c r="I8" s="36">
        <v>0</v>
      </c>
      <c r="J8" s="37">
        <f>IF($C8=0,0,($E8/$C8)*100)</f>
        <v>0</v>
      </c>
      <c r="K8" s="38">
        <f>IF($F8=0,0,($H8/$F8)*100)</f>
        <v>0</v>
      </c>
      <c r="L8" s="39">
        <f>IF($E$11=0,0,($E8/$E$11)*100)</f>
        <v>0</v>
      </c>
      <c r="M8" s="38">
        <f>IF($H$11=0,0,($H8/$H$11)*100)</f>
        <v>0</v>
      </c>
      <c r="N8" s="86"/>
      <c r="O8" s="91"/>
    </row>
    <row r="9" spans="1:15" ht="12.75">
      <c r="A9" s="2"/>
      <c r="B9" s="33" t="s">
        <v>16</v>
      </c>
      <c r="C9" s="34">
        <v>0</v>
      </c>
      <c r="D9" s="35">
        <v>0</v>
      </c>
      <c r="E9" s="36">
        <f>$D9-$C9</f>
        <v>0</v>
      </c>
      <c r="F9" s="34">
        <v>0</v>
      </c>
      <c r="G9" s="35">
        <v>0</v>
      </c>
      <c r="H9" s="36">
        <f>$G9-$F9</f>
        <v>0</v>
      </c>
      <c r="I9" s="36">
        <v>0</v>
      </c>
      <c r="J9" s="37">
        <f>IF($C9=0,0,($E9/$C9)*100)</f>
        <v>0</v>
      </c>
      <c r="K9" s="38">
        <f>IF($F9=0,0,($H9/$F9)*100)</f>
        <v>0</v>
      </c>
      <c r="L9" s="39">
        <f>IF($E$11=0,0,($E9/$E$11)*100)</f>
        <v>0</v>
      </c>
      <c r="M9" s="38">
        <f>IF($H$11=0,0,($H9/$H$11)*100)</f>
        <v>0</v>
      </c>
      <c r="N9" s="86"/>
      <c r="O9" s="91"/>
    </row>
    <row r="10" spans="1:15" ht="12.75">
      <c r="A10" s="2"/>
      <c r="B10" s="33" t="s">
        <v>17</v>
      </c>
      <c r="C10" s="34">
        <v>157527500</v>
      </c>
      <c r="D10" s="35">
        <v>159409500</v>
      </c>
      <c r="E10" s="36">
        <f aca="true" t="shared" si="0" ref="E10:E33">$D10-$C10</f>
        <v>1882000</v>
      </c>
      <c r="F10" s="34">
        <v>152877900</v>
      </c>
      <c r="G10" s="35">
        <v>162786500</v>
      </c>
      <c r="H10" s="36">
        <f aca="true" t="shared" si="1" ref="H10:H33">$G10-$F10</f>
        <v>9908600</v>
      </c>
      <c r="I10" s="36">
        <v>150185500</v>
      </c>
      <c r="J10" s="37">
        <f aca="true" t="shared" si="2" ref="J10:J33">IF($C10=0,0,($E10/$C10)*100)</f>
        <v>1.1947120344066908</v>
      </c>
      <c r="K10" s="38">
        <f aca="true" t="shared" si="3" ref="K10:K33">IF($F10=0,0,($H10/$F10)*100)</f>
        <v>6.481381546973107</v>
      </c>
      <c r="L10" s="39">
        <f>IF($E$11=0,0,($E10/$E$11)*100)</f>
        <v>100</v>
      </c>
      <c r="M10" s="38">
        <f>IF($H$11=0,0,($H10/$H$11)*100)</f>
        <v>100</v>
      </c>
      <c r="N10" s="86"/>
      <c r="O10" s="91"/>
    </row>
    <row r="11" spans="1:15" ht="12.75">
      <c r="A11" s="15"/>
      <c r="B11" s="40" t="s">
        <v>18</v>
      </c>
      <c r="C11" s="41">
        <v>157527500</v>
      </c>
      <c r="D11" s="42">
        <v>159409500</v>
      </c>
      <c r="E11" s="43">
        <f t="shared" si="0"/>
        <v>1882000</v>
      </c>
      <c r="F11" s="41">
        <v>152877900</v>
      </c>
      <c r="G11" s="42">
        <v>162786500</v>
      </c>
      <c r="H11" s="43">
        <f t="shared" si="1"/>
        <v>9908600</v>
      </c>
      <c r="I11" s="43">
        <v>150185500</v>
      </c>
      <c r="J11" s="44">
        <f t="shared" si="2"/>
        <v>1.1947120344066908</v>
      </c>
      <c r="K11" s="45">
        <f t="shared" si="3"/>
        <v>6.481381546973107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69113857</v>
      </c>
      <c r="D13" s="35">
        <v>57943500</v>
      </c>
      <c r="E13" s="36">
        <f t="shared" si="0"/>
        <v>-11170357</v>
      </c>
      <c r="F13" s="34">
        <v>74837216</v>
      </c>
      <c r="G13" s="35">
        <v>63067800</v>
      </c>
      <c r="H13" s="36">
        <f t="shared" si="1"/>
        <v>-11769416</v>
      </c>
      <c r="I13" s="36">
        <v>68763900</v>
      </c>
      <c r="J13" s="37">
        <f t="shared" si="2"/>
        <v>-16.162253829937463</v>
      </c>
      <c r="K13" s="38">
        <f t="shared" si="3"/>
        <v>-15.726688710600886</v>
      </c>
      <c r="L13" s="39">
        <f aca="true" t="shared" si="4" ref="L13:L18">IF($E$18=0,0,($E13/$E$18)*100)</f>
        <v>-327.61843673221466</v>
      </c>
      <c r="M13" s="38">
        <f aca="true" t="shared" si="5" ref="M13:M18">IF($H$18=0,0,($H13/$H$18)*100)</f>
        <v>-64.52901460566375</v>
      </c>
      <c r="N13" s="86"/>
      <c r="O13" s="91"/>
    </row>
    <row r="14" spans="1:15" ht="12.75">
      <c r="A14" s="2"/>
      <c r="B14" s="33" t="s">
        <v>21</v>
      </c>
      <c r="C14" s="34">
        <v>0</v>
      </c>
      <c r="D14" s="35">
        <v>0</v>
      </c>
      <c r="E14" s="36">
        <f t="shared" si="0"/>
        <v>0</v>
      </c>
      <c r="F14" s="34">
        <v>0</v>
      </c>
      <c r="G14" s="35">
        <v>0</v>
      </c>
      <c r="H14" s="36">
        <f t="shared" si="1"/>
        <v>0</v>
      </c>
      <c r="I14" s="36">
        <v>0</v>
      </c>
      <c r="J14" s="37">
        <f t="shared" si="2"/>
        <v>0</v>
      </c>
      <c r="K14" s="38">
        <f t="shared" si="3"/>
        <v>0</v>
      </c>
      <c r="L14" s="39">
        <f t="shared" si="4"/>
        <v>0</v>
      </c>
      <c r="M14" s="38">
        <f t="shared" si="5"/>
        <v>0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0</v>
      </c>
      <c r="D16" s="35">
        <v>0</v>
      </c>
      <c r="E16" s="36">
        <f t="shared" si="0"/>
        <v>0</v>
      </c>
      <c r="F16" s="34">
        <v>0</v>
      </c>
      <c r="G16" s="35">
        <v>0</v>
      </c>
      <c r="H16" s="36">
        <f t="shared" si="1"/>
        <v>0</v>
      </c>
      <c r="I16" s="36">
        <v>0</v>
      </c>
      <c r="J16" s="37">
        <f t="shared" si="2"/>
        <v>0</v>
      </c>
      <c r="K16" s="38">
        <f t="shared" si="3"/>
        <v>0</v>
      </c>
      <c r="L16" s="39">
        <f t="shared" si="4"/>
        <v>0</v>
      </c>
      <c r="M16" s="38">
        <f t="shared" si="5"/>
        <v>0</v>
      </c>
      <c r="N16" s="86"/>
      <c r="O16" s="91"/>
    </row>
    <row r="17" spans="1:15" ht="12.75">
      <c r="A17" s="2"/>
      <c r="B17" s="33" t="s">
        <v>23</v>
      </c>
      <c r="C17" s="34">
        <v>86884380</v>
      </c>
      <c r="D17" s="35">
        <v>101464300</v>
      </c>
      <c r="E17" s="36">
        <f t="shared" si="0"/>
        <v>14579920</v>
      </c>
      <c r="F17" s="34">
        <v>69702132</v>
      </c>
      <c r="G17" s="35">
        <v>99710500</v>
      </c>
      <c r="H17" s="36">
        <f t="shared" si="1"/>
        <v>30008368</v>
      </c>
      <c r="I17" s="36">
        <v>81414700</v>
      </c>
      <c r="J17" s="53">
        <f t="shared" si="2"/>
        <v>16.780829879893254</v>
      </c>
      <c r="K17" s="38">
        <f t="shared" si="3"/>
        <v>43.052295731786224</v>
      </c>
      <c r="L17" s="39">
        <f t="shared" si="4"/>
        <v>427.61843673221466</v>
      </c>
      <c r="M17" s="38">
        <f t="shared" si="5"/>
        <v>164.52901460566375</v>
      </c>
      <c r="N17" s="86"/>
      <c r="O17" s="91"/>
    </row>
    <row r="18" spans="1:15" ht="12.75">
      <c r="A18" s="2"/>
      <c r="B18" s="40" t="s">
        <v>24</v>
      </c>
      <c r="C18" s="41">
        <v>155998237</v>
      </c>
      <c r="D18" s="42">
        <v>159407800</v>
      </c>
      <c r="E18" s="43">
        <f t="shared" si="0"/>
        <v>3409563</v>
      </c>
      <c r="F18" s="41">
        <v>144539348</v>
      </c>
      <c r="G18" s="42">
        <v>162778300</v>
      </c>
      <c r="H18" s="43">
        <f t="shared" si="1"/>
        <v>18238952</v>
      </c>
      <c r="I18" s="43">
        <v>150178600</v>
      </c>
      <c r="J18" s="54">
        <f t="shared" si="2"/>
        <v>2.185642008249106</v>
      </c>
      <c r="K18" s="45">
        <f t="shared" si="3"/>
        <v>12.618675988492766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1529263</v>
      </c>
      <c r="D19" s="58">
        <v>1700</v>
      </c>
      <c r="E19" s="59">
        <f t="shared" si="0"/>
        <v>-1527563</v>
      </c>
      <c r="F19" s="60">
        <v>8338552</v>
      </c>
      <c r="G19" s="61">
        <v>8200</v>
      </c>
      <c r="H19" s="62">
        <f t="shared" si="1"/>
        <v>-8330352</v>
      </c>
      <c r="I19" s="62">
        <v>6900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150000</v>
      </c>
      <c r="E23" s="36">
        <f t="shared" si="0"/>
        <v>150000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100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0</v>
      </c>
      <c r="D24" s="35">
        <v>0</v>
      </c>
      <c r="E24" s="36">
        <f t="shared" si="0"/>
        <v>0</v>
      </c>
      <c r="F24" s="34">
        <v>0</v>
      </c>
      <c r="G24" s="35">
        <v>0</v>
      </c>
      <c r="H24" s="36">
        <f t="shared" si="1"/>
        <v>0</v>
      </c>
      <c r="I24" s="36">
        <v>0</v>
      </c>
      <c r="J24" s="37">
        <f t="shared" si="2"/>
        <v>0</v>
      </c>
      <c r="K24" s="38">
        <f t="shared" si="3"/>
        <v>0</v>
      </c>
      <c r="L24" s="39">
        <f>IF($E$26=0,0,($E24/$E$26)*100)</f>
        <v>0</v>
      </c>
      <c r="M24" s="38">
        <f>IF($H$26=0,0,($H24/$H$26)*100)</f>
        <v>0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0</v>
      </c>
      <c r="E25" s="36">
        <f t="shared" si="0"/>
        <v>0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0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0</v>
      </c>
      <c r="D26" s="42">
        <v>150000</v>
      </c>
      <c r="E26" s="43">
        <f t="shared" si="0"/>
        <v>150000</v>
      </c>
      <c r="F26" s="41">
        <v>0</v>
      </c>
      <c r="G26" s="42">
        <v>0</v>
      </c>
      <c r="H26" s="43">
        <f t="shared" si="1"/>
        <v>0</v>
      </c>
      <c r="I26" s="43">
        <v>0</v>
      </c>
      <c r="J26" s="54">
        <f t="shared" si="2"/>
        <v>0</v>
      </c>
      <c r="K26" s="45">
        <f t="shared" si="3"/>
        <v>0</v>
      </c>
      <c r="L26" s="46">
        <f>IF($E$26=0,0,($E26/$E$26)*100)</f>
        <v>100</v>
      </c>
      <c r="M26" s="45">
        <f>IF($H$26=0,0,($H26/$H$26)*100)</f>
        <v>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0</v>
      </c>
      <c r="D28" s="35">
        <v>0</v>
      </c>
      <c r="E28" s="36">
        <f t="shared" si="0"/>
        <v>0</v>
      </c>
      <c r="F28" s="34">
        <v>0</v>
      </c>
      <c r="G28" s="35">
        <v>0</v>
      </c>
      <c r="H28" s="36">
        <f t="shared" si="1"/>
        <v>0</v>
      </c>
      <c r="I28" s="36">
        <v>0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0</v>
      </c>
      <c r="M28" s="38">
        <f aca="true" t="shared" si="7" ref="M28:M33">IF($H$33=0,0,($H28/$H$33)*100)</f>
        <v>0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0</v>
      </c>
      <c r="E29" s="36">
        <f t="shared" si="0"/>
        <v>0</v>
      </c>
      <c r="F29" s="34">
        <v>0</v>
      </c>
      <c r="G29" s="35">
        <v>0</v>
      </c>
      <c r="H29" s="36">
        <f t="shared" si="1"/>
        <v>0</v>
      </c>
      <c r="I29" s="36">
        <v>0</v>
      </c>
      <c r="J29" s="37">
        <f t="shared" si="2"/>
        <v>0</v>
      </c>
      <c r="K29" s="38">
        <f t="shared" si="3"/>
        <v>0</v>
      </c>
      <c r="L29" s="39">
        <f t="shared" si="6"/>
        <v>0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0</v>
      </c>
      <c r="D31" s="35">
        <v>0</v>
      </c>
      <c r="E31" s="36">
        <f t="shared" si="0"/>
        <v>0</v>
      </c>
      <c r="F31" s="34">
        <v>0</v>
      </c>
      <c r="G31" s="35">
        <v>0</v>
      </c>
      <c r="H31" s="36">
        <f t="shared" si="1"/>
        <v>0</v>
      </c>
      <c r="I31" s="36">
        <v>0</v>
      </c>
      <c r="J31" s="37">
        <f t="shared" si="2"/>
        <v>0</v>
      </c>
      <c r="K31" s="38">
        <f t="shared" si="3"/>
        <v>0</v>
      </c>
      <c r="L31" s="39">
        <f t="shared" si="6"/>
        <v>0</v>
      </c>
      <c r="M31" s="38">
        <f t="shared" si="7"/>
        <v>0</v>
      </c>
      <c r="N31" s="86"/>
      <c r="O31" s="91"/>
    </row>
    <row r="32" spans="1:15" ht="12.75">
      <c r="A32" s="15"/>
      <c r="B32" s="33" t="s">
        <v>30</v>
      </c>
      <c r="C32" s="34">
        <v>0</v>
      </c>
      <c r="D32" s="35">
        <v>150000</v>
      </c>
      <c r="E32" s="36">
        <f t="shared" si="0"/>
        <v>150000</v>
      </c>
      <c r="F32" s="34">
        <v>0</v>
      </c>
      <c r="G32" s="35">
        <v>0</v>
      </c>
      <c r="H32" s="36">
        <f t="shared" si="1"/>
        <v>0</v>
      </c>
      <c r="I32" s="36">
        <v>0</v>
      </c>
      <c r="J32" s="37">
        <f t="shared" si="2"/>
        <v>0</v>
      </c>
      <c r="K32" s="38">
        <f t="shared" si="3"/>
        <v>0</v>
      </c>
      <c r="L32" s="39">
        <f t="shared" si="6"/>
        <v>100</v>
      </c>
      <c r="M32" s="38">
        <f t="shared" si="7"/>
        <v>0</v>
      </c>
      <c r="N32" s="86"/>
      <c r="O32" s="91"/>
    </row>
    <row r="33" spans="1:15" ht="13.5" thickBot="1">
      <c r="A33" s="15"/>
      <c r="B33" s="77" t="s">
        <v>37</v>
      </c>
      <c r="C33" s="78">
        <v>0</v>
      </c>
      <c r="D33" s="79">
        <v>150000</v>
      </c>
      <c r="E33" s="80">
        <f t="shared" si="0"/>
        <v>150000</v>
      </c>
      <c r="F33" s="78">
        <v>0</v>
      </c>
      <c r="G33" s="79">
        <v>0</v>
      </c>
      <c r="H33" s="80">
        <f t="shared" si="1"/>
        <v>0</v>
      </c>
      <c r="I33" s="80">
        <v>0</v>
      </c>
      <c r="J33" s="81">
        <f t="shared" si="2"/>
        <v>0</v>
      </c>
      <c r="K33" s="82">
        <f t="shared" si="3"/>
        <v>0</v>
      </c>
      <c r="L33" s="83">
        <f t="shared" si="6"/>
        <v>100</v>
      </c>
      <c r="M33" s="82">
        <f t="shared" si="7"/>
        <v>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cp:lastPrinted>2010-11-26T12:16:33Z</cp:lastPrinted>
  <dcterms:created xsi:type="dcterms:W3CDTF">2010-11-12T15:31:27Z</dcterms:created>
  <dcterms:modified xsi:type="dcterms:W3CDTF">2010-11-26T12:17:52Z</dcterms:modified>
  <cp:category/>
  <cp:version/>
  <cp:contentType/>
  <cp:contentStatus/>
</cp:coreProperties>
</file>